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95" windowHeight="1176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comments1.xml><?xml version="1.0" encoding="utf-8"?>
<comments xmlns="http://schemas.openxmlformats.org/spreadsheetml/2006/main">
  <authors>
    <author>FOTW</author>
  </authors>
  <commentList>
    <comment ref="A4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ADC, based on type of turn.  </t>
        </r>
      </text>
    </comment>
    <comment ref="A4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1.0 decel for snap rolls; refer to supplemental ADC for decel costs for slips and skids.</t>
        </r>
      </text>
    </comment>
    <comment ref="A4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speed).</t>
        </r>
      </text>
    </comment>
    <comment ref="A3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aircraft ADC, based on number of levels transitioned.</t>
        </r>
      </text>
    </comment>
    <comment ref="A19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Level = up to 1 per HFP, up or down
Climbing or diving = up to 3 per VFP, up or down
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number of transitions and direction.  For example: "2+" for a 2 attitude pull transition.  Use "+" for "pull" transitions and "-" for "push" transitions.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6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Enter altitude increments gained through climb rate.  Reduce climb rate by 1 if not in level bank for entire move.
</t>
        </r>
      </text>
    </commen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</commentList>
</comments>
</file>

<file path=xl/comments2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number of transitions and direction.  For example: "2+" for a 2 attitude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Level = up to 1 per HFP, up or down
Climbing or diving = up to 3 per VFP, up or down
</t>
        </r>
      </text>
    </comment>
    <comment ref="A16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Enter altitude increments gained through climb rate.  Reduce climb rate by 1 if not in level bank for entire move.
</t>
        </r>
      </text>
    </comment>
    <comment ref="A19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aircraft ADC, based on number of levels transitioned.</t>
        </r>
      </text>
    </comment>
    <comment ref="A4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ADC, based on type of turn.  </t>
        </r>
      </text>
    </comment>
    <comment ref="A4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1.0 decel for snap rolls; refer to supplemental ADC for decel costs for slips and skids.</t>
        </r>
      </text>
    </comment>
    <comment ref="A4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speed).</t>
        </r>
      </text>
    </comment>
  </commentList>
</comments>
</file>

<file path=xl/comments3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number of transitions and direction.  For example: "2+" for a 2 attitude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Level = up to 1 per HFP, up or down
Climbing or diving = up to 3 per VFP, up or down
</t>
        </r>
      </text>
    </comment>
    <comment ref="A16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Enter altitude increments gained through climb rate.  Reduce climb rate by 1 if not in level bank for entire move.
</t>
        </r>
      </text>
    </comment>
    <comment ref="A19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aircraft ADC, based on number of levels transitioned.</t>
        </r>
      </text>
    </comment>
    <comment ref="A4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ADC, based on type of turn.  </t>
        </r>
      </text>
    </comment>
    <comment ref="A4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1.0 decel for snap rolls; refer to supplemental ADC for decel costs for slips and skids.</t>
        </r>
      </text>
    </comment>
    <comment ref="A4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speed).</t>
        </r>
      </text>
    </comment>
  </commentList>
</comments>
</file>

<file path=xl/comments4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number of transitions and direction.  For example: "2+" for a 2 attitude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Level = up to 1 per HFP, up or down
Climbing or diving = up to 3 per VFP, up or down
</t>
        </r>
      </text>
    </comment>
    <comment ref="A16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Enter altitude increments gained through climb rate.  Reduce climb rate by 1 if not in level bank for entire move.
</t>
        </r>
      </text>
    </comment>
    <comment ref="A19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aircraft ADC, based on number of levels transitioned.</t>
        </r>
      </text>
    </comment>
    <comment ref="A4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ADC, based on type of turn.  </t>
        </r>
      </text>
    </comment>
    <comment ref="A4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1.0 decel for snap rolls; refer to supplemental ADC for decel costs for slips and skids.</t>
        </r>
      </text>
    </comment>
    <comment ref="A4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speed).</t>
        </r>
      </text>
    </comment>
  </commentList>
</comments>
</file>

<file path=xl/comments5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number of transitions and direction.  For example: "2+" for a 2 attitude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Level = up to 1 per HFP, up or down
Climbing or diving = up to 3 per VFP, up or down
</t>
        </r>
      </text>
    </comment>
    <comment ref="A16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Enter altitude increments gained through climb rate.  Reduce climb rate by 1 if not in level bank for entire move.
</t>
        </r>
      </text>
    </comment>
    <comment ref="A19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aircraft ADC, based on number of levels transitioned.</t>
        </r>
      </text>
    </comment>
    <comment ref="A4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ADC, based on type of turn.  </t>
        </r>
      </text>
    </comment>
    <comment ref="A4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1.0 decel for snap rolls; refer to supplemental ADC for decel costs for slips and skids.</t>
        </r>
      </text>
    </comment>
    <comment ref="A4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speed).</t>
        </r>
      </text>
    </comment>
  </commentList>
</comments>
</file>

<file path=xl/comments6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number of transitions and direction.  For example: "2+" for a 2 attitude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Level = up to 1 per HFP, up or down
Climbing or diving = up to 3 per VFP, up or down
</t>
        </r>
      </text>
    </comment>
    <comment ref="A16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Enter altitude increments gained through climb rate.  Reduce climb rate by 1 if not in level bank for entire move.
</t>
        </r>
      </text>
    </comment>
    <comment ref="A19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aircraft ADC, based on number of levels transitioned.</t>
        </r>
      </text>
    </comment>
    <comment ref="A4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ADC, based on type of turn.  </t>
        </r>
      </text>
    </comment>
    <comment ref="A4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1.0 decel for snap rolls; refer to supplemental ADC for decel costs for slips and skids.</t>
        </r>
      </text>
    </comment>
    <comment ref="A4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speed).</t>
        </r>
      </text>
    </comment>
  </commentList>
</comments>
</file>

<file path=xl/comments7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number of transitions and direction.  For example: "2+" for a 2 attitude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Level = up to 1 per HFP, up or down
Climbing or diving = up to 3 per VFP, up or down
</t>
        </r>
      </text>
    </comment>
    <comment ref="A16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Enter altitude increments gained through climb rate.  Reduce climb rate by 1 if not in level bank for entire move.
</t>
        </r>
      </text>
    </comment>
    <comment ref="A19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aircraft ADC, based on number of levels transitioned.</t>
        </r>
      </text>
    </comment>
    <comment ref="A4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ADC, based on type of turn.  </t>
        </r>
      </text>
    </comment>
    <comment ref="A4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1.0 decel for snap rolls; refer to supplemental ADC for decel costs for slips and skids.</t>
        </r>
      </text>
    </comment>
    <comment ref="A4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speed).</t>
        </r>
      </text>
    </comment>
  </commentList>
</comments>
</file>

<file path=xl/comments8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number of transitions and direction.  For example: "2+" for a 2 attitude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Level = up to 1 per HFP, up or down
Climbing or diving = up to 3 per VFP, up or down
</t>
        </r>
      </text>
    </comment>
    <comment ref="A16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Enter altitude increments gained through climb rate.  Reduce climb rate by 1 if not in level bank for entire move.
</t>
        </r>
      </text>
    </comment>
    <comment ref="A19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aircraft ADC, based on number of levels transitioned.</t>
        </r>
      </text>
    </comment>
    <comment ref="A4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supplemental ADC, based on type of turn.  </t>
        </r>
      </text>
    </comment>
    <comment ref="A4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1.0 decel for snap rolls; refer to supplemental ADC for decel costs for slips and skids.</t>
        </r>
      </text>
    </comment>
    <comment ref="A4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speed).</t>
        </r>
      </text>
    </comment>
  </commentList>
</comments>
</file>

<file path=xl/sharedStrings.xml><?xml version="1.0" encoding="utf-8"?>
<sst xmlns="http://schemas.openxmlformats.org/spreadsheetml/2006/main" count="802" uniqueCount="80">
  <si>
    <t>GAME TURN</t>
  </si>
  <si>
    <t>INITIATIVE ROLL</t>
  </si>
  <si>
    <t>START HEX</t>
  </si>
  <si>
    <t>START ALTITUDE</t>
  </si>
  <si>
    <t>START SPEED</t>
  </si>
  <si>
    <t>0.5 FP CARRY</t>
  </si>
  <si>
    <t>ANGLE OF BANK</t>
  </si>
  <si>
    <t>START FACING</t>
  </si>
  <si>
    <t>TURN/MNVR. CARRY</t>
  </si>
  <si>
    <t>START FLT. ATT.</t>
  </si>
  <si>
    <t>TRANS. RATE - STEPS</t>
  </si>
  <si>
    <t>VFP ALT. CHANGE</t>
  </si>
  <si>
    <t>OPT. ALT. CHANGE</t>
  </si>
  <si>
    <t>NET ALTITUDE CHANGE</t>
  </si>
  <si>
    <t>THROTTLE</t>
  </si>
  <si>
    <t>ACCEL CARRY</t>
  </si>
  <si>
    <t>POWER ACCEL</t>
  </si>
  <si>
    <t>TOTAL ACCEL</t>
  </si>
  <si>
    <t>DECEL CARRY</t>
  </si>
  <si>
    <t>TRANSITION DECEL</t>
  </si>
  <si>
    <t>TURN RATE DECEL</t>
  </si>
  <si>
    <t>MANEUVER DECEL</t>
  </si>
  <si>
    <t>OVERSPEED DECEL</t>
  </si>
  <si>
    <t>TOTAL DECEL</t>
  </si>
  <si>
    <t xml:space="preserve">ACCEL - DECEL = </t>
  </si>
  <si>
    <t>NET SPEED CHANGE</t>
  </si>
  <si>
    <t>LVL</t>
  </si>
  <si>
    <t>HFPs</t>
  </si>
  <si>
    <t>VFPs</t>
  </si>
  <si>
    <t>Mil</t>
  </si>
  <si>
    <t>Distance Finder</t>
  </si>
  <si>
    <t>Horlzontal Distance in Hexes</t>
  </si>
  <si>
    <t>Target Altitude</t>
  </si>
  <si>
    <t>Firer Altitude</t>
  </si>
  <si>
    <t>Range in Hexes :</t>
  </si>
  <si>
    <t>Vertical Range in increments</t>
  </si>
  <si>
    <t>Ammo</t>
  </si>
  <si>
    <t>Fired</t>
  </si>
  <si>
    <t>HITS:</t>
  </si>
  <si>
    <t>RB</t>
  </si>
  <si>
    <t>IRB</t>
  </si>
  <si>
    <t>INV</t>
  </si>
  <si>
    <t>ILB</t>
  </si>
  <si>
    <t>LB</t>
  </si>
  <si>
    <t>L</t>
  </si>
  <si>
    <t>C</t>
  </si>
  <si>
    <t>(I)</t>
  </si>
  <si>
    <t>(D)</t>
  </si>
  <si>
    <t>D</t>
  </si>
  <si>
    <t>Idle</t>
  </si>
  <si>
    <t>Cruise</t>
  </si>
  <si>
    <t>Emerg</t>
  </si>
  <si>
    <t>(C)</t>
  </si>
  <si>
    <t>MISC. DECEL</t>
  </si>
  <si>
    <t>Range 0</t>
  </si>
  <si>
    <t xml:space="preserve">Range 1 </t>
  </si>
  <si>
    <t>Range 2</t>
  </si>
  <si>
    <t>Totals:</t>
  </si>
  <si>
    <t>WPNS:</t>
  </si>
  <si>
    <t>CL. ATT. DECEL</t>
  </si>
  <si>
    <t>(I) ATT. DECEL</t>
  </si>
  <si>
    <t>(C) ATT. DECEL</t>
  </si>
  <si>
    <t>(D) ATT. DECEL</t>
  </si>
  <si>
    <t>(C) CLIMB DECEL</t>
  </si>
  <si>
    <t>DIVE ATT. ACCEL</t>
  </si>
  <si>
    <t>TRANS. TURN CREDIT</t>
  </si>
  <si>
    <t>BASE DIVE ACCEL</t>
  </si>
  <si>
    <t>BASE CLIMB DECEL</t>
  </si>
  <si>
    <t>DIVE ACC SPD 5-8.5</t>
  </si>
  <si>
    <t>DIVE ACC SPD 3-4.5</t>
  </si>
  <si>
    <t>DIVE ACC SPD 2-2.5</t>
  </si>
  <si>
    <t>DIVE ACC SPD &lt; 2</t>
  </si>
  <si>
    <t>CLIMB DEC SPD &gt; 9</t>
  </si>
  <si>
    <t>CLIMB DEC SPD 5-8.5</t>
  </si>
  <si>
    <t>CLIMB DEC SPD 3-4.5</t>
  </si>
  <si>
    <t>CLIMB DEC SPD 2-2.5</t>
  </si>
  <si>
    <t>CLIMB DEC SPD &lt; 2</t>
  </si>
  <si>
    <t>DIVE ACC SPD &gt; 8.5</t>
  </si>
  <si>
    <t>ROC ALT. CHANGE</t>
  </si>
  <si>
    <t>ROC DEC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</si>
</sst>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4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35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1" fontId="0" fillId="33" borderId="0" xfId="0" applyNumberFormat="1" applyFill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NumberFormat="1" applyFill="1" applyAlignment="1">
      <alignment horizontal="right"/>
    </xf>
    <xf numFmtId="0" fontId="35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A1" sqref="A1:IV65536"/>
    </sheetView>
  </sheetViews>
  <sheetFormatPr defaultColWidth="9.140625" defaultRowHeight="15"/>
  <cols>
    <col min="1" max="1" width="22.140625" style="0" customWidth="1"/>
  </cols>
  <sheetData>
    <row r="1" spans="1:21" s="12" customFormat="1" ht="15">
      <c r="A1" s="10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20">
        <f aca="true" t="shared" si="0" ref="C5:U5">B5+(B17/10)</f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</row>
    <row r="6" spans="1:21" s="1" customFormat="1" ht="15">
      <c r="A6" s="1" t="s">
        <v>4</v>
      </c>
      <c r="B6" s="9"/>
      <c r="C6" s="20">
        <f aca="true" t="shared" si="1" ref="C6:U6">IF(C18="Idle",B6+B50-1,B6+B50)</f>
        <v>0</v>
      </c>
      <c r="D6" s="20">
        <f t="shared" si="1"/>
        <v>0</v>
      </c>
      <c r="E6" s="20">
        <f t="shared" si="1"/>
        <v>0</v>
      </c>
      <c r="F6" s="20">
        <f t="shared" si="1"/>
        <v>0</v>
      </c>
      <c r="G6" s="20">
        <f t="shared" si="1"/>
        <v>0</v>
      </c>
      <c r="H6" s="20">
        <f t="shared" si="1"/>
        <v>0</v>
      </c>
      <c r="I6" s="20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0">
        <f t="shared" si="1"/>
        <v>0</v>
      </c>
      <c r="O6" s="20">
        <f t="shared" si="1"/>
        <v>0</v>
      </c>
      <c r="P6" s="20">
        <f t="shared" si="1"/>
        <v>0</v>
      </c>
      <c r="Q6" s="20">
        <f t="shared" si="1"/>
        <v>0</v>
      </c>
      <c r="R6" s="20">
        <f t="shared" si="1"/>
        <v>0</v>
      </c>
      <c r="S6" s="20">
        <f t="shared" si="1"/>
        <v>0</v>
      </c>
      <c r="T6" s="20">
        <f t="shared" si="1"/>
        <v>0</v>
      </c>
      <c r="U6" s="20">
        <f t="shared" si="1"/>
        <v>0</v>
      </c>
    </row>
    <row r="7" spans="1:21" ht="15">
      <c r="A7" s="2" t="s">
        <v>5</v>
      </c>
      <c r="B7" s="7">
        <v>0</v>
      </c>
      <c r="C7" s="23">
        <f aca="true" t="shared" si="2" ref="C7:U7">IF(ABS(B12)+B13&lt;B6+B7,0.5,0)</f>
        <v>0</v>
      </c>
      <c r="D7" s="23">
        <f t="shared" si="2"/>
        <v>0</v>
      </c>
      <c r="E7" s="23">
        <f t="shared" si="2"/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3">
        <f t="shared" si="2"/>
        <v>0</v>
      </c>
      <c r="S7" s="23">
        <f t="shared" si="2"/>
        <v>0</v>
      </c>
      <c r="T7" s="23">
        <f t="shared" si="2"/>
        <v>0</v>
      </c>
      <c r="U7" s="23">
        <f t="shared" si="2"/>
        <v>0</v>
      </c>
    </row>
    <row r="8" spans="1:21" ht="15">
      <c r="A8" s="2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5">
      <c r="A9" s="2" t="s">
        <v>8</v>
      </c>
    </row>
    <row r="10" spans="1:21" s="12" customFormat="1" ht="15">
      <c r="A10" s="10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">
      <c r="A11" s="2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5" customFormat="1" ht="15">
      <c r="A12" s="4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28" customFormat="1" ht="15">
      <c r="A13" s="29" t="s">
        <v>27</v>
      </c>
      <c r="B13" s="30">
        <f aca="true" t="shared" si="3" ref="B13:P13">ROUNDDOWN(B6+B7,0)-ABS(B12)</f>
        <v>0</v>
      </c>
      <c r="C13" s="30">
        <f t="shared" si="3"/>
        <v>0</v>
      </c>
      <c r="D13" s="30">
        <f t="shared" si="3"/>
        <v>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>
        <f t="shared" si="3"/>
        <v>0</v>
      </c>
      <c r="P13" s="30">
        <f t="shared" si="3"/>
        <v>0</v>
      </c>
      <c r="Q13" s="30">
        <f>ROUNDDOWN(Q6+Q7,0)-ABS(Q12)</f>
        <v>0</v>
      </c>
      <c r="R13" s="30">
        <f>ROUNDDOWN(R6+R7,0)-ABS(R12)</f>
        <v>0</v>
      </c>
      <c r="S13" s="30">
        <f>ROUNDDOWN(S6+S7,0)-ABS(S12)</f>
        <v>0</v>
      </c>
      <c r="T13" s="30">
        <f>ROUNDDOWN(T6+T7,0)-ABS(T12)</f>
        <v>0</v>
      </c>
      <c r="U13" s="30">
        <f>ROUNDDOWN(U6+U7,0)-ABS(U12)</f>
        <v>0</v>
      </c>
    </row>
    <row r="14" spans="1:21" ht="15">
      <c r="A14" s="2" t="s">
        <v>11</v>
      </c>
      <c r="B14" s="34">
        <f aca="true" t="shared" si="4" ref="B14:U14">B12*9</f>
        <v>0</v>
      </c>
      <c r="C14" s="34">
        <f t="shared" si="4"/>
        <v>0</v>
      </c>
      <c r="D14" s="34">
        <f t="shared" si="4"/>
        <v>0</v>
      </c>
      <c r="E14" s="34">
        <f t="shared" si="4"/>
        <v>0</v>
      </c>
      <c r="F14" s="34">
        <f t="shared" si="4"/>
        <v>0</v>
      </c>
      <c r="G14" s="34">
        <f t="shared" si="4"/>
        <v>0</v>
      </c>
      <c r="H14" s="34">
        <f t="shared" si="4"/>
        <v>0</v>
      </c>
      <c r="I14" s="34">
        <f t="shared" si="4"/>
        <v>0</v>
      </c>
      <c r="J14" s="34">
        <f t="shared" si="4"/>
        <v>0</v>
      </c>
      <c r="K14" s="34">
        <f t="shared" si="4"/>
        <v>0</v>
      </c>
      <c r="L14" s="34">
        <f t="shared" si="4"/>
        <v>0</v>
      </c>
      <c r="M14" s="34">
        <f t="shared" si="4"/>
        <v>0</v>
      </c>
      <c r="N14" s="34">
        <f t="shared" si="4"/>
        <v>0</v>
      </c>
      <c r="O14" s="34">
        <f t="shared" si="4"/>
        <v>0</v>
      </c>
      <c r="P14" s="34">
        <f t="shared" si="4"/>
        <v>0</v>
      </c>
      <c r="Q14" s="34">
        <f t="shared" si="4"/>
        <v>0</v>
      </c>
      <c r="R14" s="34">
        <f t="shared" si="4"/>
        <v>0</v>
      </c>
      <c r="S14" s="34">
        <f t="shared" si="4"/>
        <v>0</v>
      </c>
      <c r="T14" s="34">
        <f t="shared" si="4"/>
        <v>0</v>
      </c>
      <c r="U14" s="34">
        <f t="shared" si="4"/>
        <v>0</v>
      </c>
    </row>
    <row r="15" spans="1:5" ht="15">
      <c r="A15" s="2" t="s">
        <v>12</v>
      </c>
      <c r="E15" s="24"/>
    </row>
    <row r="16" spans="1:5" ht="15">
      <c r="A16" s="2" t="s">
        <v>78</v>
      </c>
      <c r="E16" s="24"/>
    </row>
    <row r="17" spans="1:21" s="12" customFormat="1" ht="15">
      <c r="A17" s="14" t="s">
        <v>13</v>
      </c>
      <c r="B17" s="21">
        <f aca="true" t="shared" si="5" ref="B17:U17">SUM(B14:B16)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si="5"/>
        <v>0</v>
      </c>
      <c r="I17" s="21">
        <f t="shared" si="5"/>
        <v>0</v>
      </c>
      <c r="J17" s="21">
        <f t="shared" si="5"/>
        <v>0</v>
      </c>
      <c r="K17" s="21">
        <f t="shared" si="5"/>
        <v>0</v>
      </c>
      <c r="L17" s="21">
        <f t="shared" si="5"/>
        <v>0</v>
      </c>
      <c r="M17" s="21">
        <f t="shared" si="5"/>
        <v>0</v>
      </c>
      <c r="N17" s="21">
        <f t="shared" si="5"/>
        <v>0</v>
      </c>
      <c r="O17" s="21">
        <f t="shared" si="5"/>
        <v>0</v>
      </c>
      <c r="P17" s="21">
        <f t="shared" si="5"/>
        <v>0</v>
      </c>
      <c r="Q17" s="21">
        <f t="shared" si="5"/>
        <v>0</v>
      </c>
      <c r="R17" s="21">
        <f t="shared" si="5"/>
        <v>0</v>
      </c>
      <c r="S17" s="21">
        <f t="shared" si="5"/>
        <v>0</v>
      </c>
      <c r="T17" s="21">
        <f t="shared" si="5"/>
        <v>0</v>
      </c>
      <c r="U17" s="21">
        <f t="shared" si="5"/>
        <v>0</v>
      </c>
    </row>
    <row r="18" spans="1:21" ht="15">
      <c r="A18" s="1" t="s">
        <v>14</v>
      </c>
      <c r="B18" s="3" t="s">
        <v>29</v>
      </c>
      <c r="C18" s="3" t="s">
        <v>29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3" t="s">
        <v>29</v>
      </c>
      <c r="S18" s="3" t="s">
        <v>29</v>
      </c>
      <c r="T18" s="3" t="s">
        <v>29</v>
      </c>
      <c r="U18" s="3" t="s">
        <v>29</v>
      </c>
    </row>
    <row r="19" ht="15">
      <c r="A19" s="2" t="s">
        <v>16</v>
      </c>
    </row>
    <row r="20" spans="1:21" s="12" customFormat="1" ht="15">
      <c r="A20" s="14" t="s">
        <v>15</v>
      </c>
      <c r="C20" s="21">
        <f aca="true" t="shared" si="6" ref="C20:U20">IF(B49&gt;0,ROUND(B49-(4*B50),1),0)</f>
        <v>0</v>
      </c>
      <c r="D20" s="21">
        <f t="shared" si="6"/>
        <v>0</v>
      </c>
      <c r="E20" s="21">
        <f t="shared" si="6"/>
        <v>0</v>
      </c>
      <c r="F20" s="21">
        <f t="shared" si="6"/>
        <v>0</v>
      </c>
      <c r="G20" s="21">
        <f t="shared" si="6"/>
        <v>0</v>
      </c>
      <c r="H20" s="21">
        <f t="shared" si="6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1">
        <f t="shared" si="6"/>
        <v>0</v>
      </c>
      <c r="M20" s="21">
        <f t="shared" si="6"/>
        <v>0</v>
      </c>
      <c r="N20" s="21">
        <f t="shared" si="6"/>
        <v>0</v>
      </c>
      <c r="O20" s="21">
        <f t="shared" si="6"/>
        <v>0</v>
      </c>
      <c r="P20" s="21">
        <f t="shared" si="6"/>
        <v>0</v>
      </c>
      <c r="Q20" s="21">
        <f t="shared" si="6"/>
        <v>0</v>
      </c>
      <c r="R20" s="21">
        <f t="shared" si="6"/>
        <v>0</v>
      </c>
      <c r="S20" s="21">
        <f t="shared" si="6"/>
        <v>0</v>
      </c>
      <c r="T20" s="21">
        <f t="shared" si="6"/>
        <v>0</v>
      </c>
      <c r="U20" s="21">
        <f t="shared" si="6"/>
        <v>0</v>
      </c>
    </row>
    <row r="21" spans="1:21" ht="15" hidden="1">
      <c r="A21" s="2" t="s">
        <v>66</v>
      </c>
      <c r="B21" s="22">
        <f aca="true" t="shared" si="7" ref="B21:U21">IF(B17&lt;0,ABS(B17/3),0)</f>
        <v>0</v>
      </c>
      <c r="C21" s="22">
        <f t="shared" si="7"/>
        <v>0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0</v>
      </c>
      <c r="N21" s="22">
        <f t="shared" si="7"/>
        <v>0</v>
      </c>
      <c r="O21" s="22">
        <f t="shared" si="7"/>
        <v>0</v>
      </c>
      <c r="P21" s="22">
        <f t="shared" si="7"/>
        <v>0</v>
      </c>
      <c r="Q21" s="22">
        <f t="shared" si="7"/>
        <v>0</v>
      </c>
      <c r="R21" s="22">
        <f t="shared" si="7"/>
        <v>0</v>
      </c>
      <c r="S21" s="22">
        <f t="shared" si="7"/>
        <v>0</v>
      </c>
      <c r="T21" s="22">
        <f t="shared" si="7"/>
        <v>0</v>
      </c>
      <c r="U21" s="22">
        <f t="shared" si="7"/>
        <v>0</v>
      </c>
    </row>
    <row r="22" spans="1:21" ht="15" hidden="1">
      <c r="A22" s="2" t="s">
        <v>77</v>
      </c>
      <c r="B22" s="22">
        <f aca="true" t="shared" si="8" ref="B22:U22">IF(B6&gt;8.5,ROUND(2*B21*0.5,0)/2,0)</f>
        <v>0</v>
      </c>
      <c r="C22" s="22">
        <f t="shared" si="8"/>
        <v>0</v>
      </c>
      <c r="D22" s="22">
        <f t="shared" si="8"/>
        <v>0</v>
      </c>
      <c r="E22" s="22">
        <f t="shared" si="8"/>
        <v>0</v>
      </c>
      <c r="F22" s="22">
        <f t="shared" si="8"/>
        <v>0</v>
      </c>
      <c r="G22" s="22">
        <f t="shared" si="8"/>
        <v>0</v>
      </c>
      <c r="H22" s="22">
        <f t="shared" si="8"/>
        <v>0</v>
      </c>
      <c r="I22" s="22">
        <f t="shared" si="8"/>
        <v>0</v>
      </c>
      <c r="J22" s="22">
        <f t="shared" si="8"/>
        <v>0</v>
      </c>
      <c r="K22" s="22">
        <f t="shared" si="8"/>
        <v>0</v>
      </c>
      <c r="L22" s="22">
        <f t="shared" si="8"/>
        <v>0</v>
      </c>
      <c r="M22" s="22">
        <f t="shared" si="8"/>
        <v>0</v>
      </c>
      <c r="N22" s="22">
        <f t="shared" si="8"/>
        <v>0</v>
      </c>
      <c r="O22" s="22">
        <f t="shared" si="8"/>
        <v>0</v>
      </c>
      <c r="P22" s="22">
        <f t="shared" si="8"/>
        <v>0</v>
      </c>
      <c r="Q22" s="22">
        <f t="shared" si="8"/>
        <v>0</v>
      </c>
      <c r="R22" s="22">
        <f t="shared" si="8"/>
        <v>0</v>
      </c>
      <c r="S22" s="22">
        <f t="shared" si="8"/>
        <v>0</v>
      </c>
      <c r="T22" s="22">
        <f t="shared" si="8"/>
        <v>0</v>
      </c>
      <c r="U22" s="22">
        <f t="shared" si="8"/>
        <v>0</v>
      </c>
    </row>
    <row r="23" spans="1:21" ht="15" hidden="1">
      <c r="A23" s="2" t="s">
        <v>68</v>
      </c>
      <c r="B23" s="22">
        <f aca="true" t="shared" si="9" ref="B23:U23">IF(B6&lt;9,IF(B6&gt;4.5,ROUND(2*B21,0)/2,0),0)</f>
        <v>0</v>
      </c>
      <c r="C23" s="22">
        <f t="shared" si="9"/>
        <v>0</v>
      </c>
      <c r="D23" s="22">
        <f t="shared" si="9"/>
        <v>0</v>
      </c>
      <c r="E23" s="22">
        <f t="shared" si="9"/>
        <v>0</v>
      </c>
      <c r="F23" s="22">
        <f t="shared" si="9"/>
        <v>0</v>
      </c>
      <c r="G23" s="22">
        <f t="shared" si="9"/>
        <v>0</v>
      </c>
      <c r="H23" s="22">
        <f t="shared" si="9"/>
        <v>0</v>
      </c>
      <c r="I23" s="22">
        <f t="shared" si="9"/>
        <v>0</v>
      </c>
      <c r="J23" s="22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22">
        <f t="shared" si="9"/>
        <v>0</v>
      </c>
      <c r="Q23" s="22">
        <f t="shared" si="9"/>
        <v>0</v>
      </c>
      <c r="R23" s="22">
        <f t="shared" si="9"/>
        <v>0</v>
      </c>
      <c r="S23" s="22">
        <f t="shared" si="9"/>
        <v>0</v>
      </c>
      <c r="T23" s="22">
        <f t="shared" si="9"/>
        <v>0</v>
      </c>
      <c r="U23" s="22">
        <f t="shared" si="9"/>
        <v>0</v>
      </c>
    </row>
    <row r="24" spans="1:21" ht="15" hidden="1">
      <c r="A24" s="2" t="s">
        <v>69</v>
      </c>
      <c r="B24" s="22">
        <f aca="true" t="shared" si="10" ref="B24:U24">IF(B6&lt;5,IF(B6&gt;2.5,ROUND(2*B21*1.5,0)/2,0),0)</f>
        <v>0</v>
      </c>
      <c r="C24" s="22">
        <f t="shared" si="10"/>
        <v>0</v>
      </c>
      <c r="D24" s="22">
        <f t="shared" si="10"/>
        <v>0</v>
      </c>
      <c r="E24" s="22">
        <f t="shared" si="10"/>
        <v>0</v>
      </c>
      <c r="F24" s="22">
        <f t="shared" si="10"/>
        <v>0</v>
      </c>
      <c r="G24" s="22">
        <f t="shared" si="10"/>
        <v>0</v>
      </c>
      <c r="H24" s="22">
        <f t="shared" si="10"/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22">
        <f t="shared" si="10"/>
        <v>0</v>
      </c>
      <c r="P24" s="22">
        <f t="shared" si="10"/>
        <v>0</v>
      </c>
      <c r="Q24" s="22">
        <f t="shared" si="10"/>
        <v>0</v>
      </c>
      <c r="R24" s="22">
        <f t="shared" si="10"/>
        <v>0</v>
      </c>
      <c r="S24" s="22">
        <f t="shared" si="10"/>
        <v>0</v>
      </c>
      <c r="T24" s="22">
        <f t="shared" si="10"/>
        <v>0</v>
      </c>
      <c r="U24" s="22">
        <f t="shared" si="10"/>
        <v>0</v>
      </c>
    </row>
    <row r="25" spans="1:21" ht="15" hidden="1">
      <c r="A25" s="2" t="s">
        <v>70</v>
      </c>
      <c r="B25" s="22">
        <f aca="true" t="shared" si="11" ref="B25:U25">IF(B6&lt;3,IF(B6&gt;1.5,ROUND(B21*3*2,0)/2,0),0)</f>
        <v>0</v>
      </c>
      <c r="C25" s="22">
        <f t="shared" si="11"/>
        <v>0</v>
      </c>
      <c r="D25" s="22">
        <f t="shared" si="11"/>
        <v>0</v>
      </c>
      <c r="E25" s="22">
        <f t="shared" si="11"/>
        <v>0</v>
      </c>
      <c r="F25" s="22">
        <f t="shared" si="11"/>
        <v>0</v>
      </c>
      <c r="G25" s="22">
        <f t="shared" si="11"/>
        <v>0</v>
      </c>
      <c r="H25" s="22">
        <f t="shared" si="11"/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1"/>
        <v>0</v>
      </c>
      <c r="R25" s="22">
        <f t="shared" si="11"/>
        <v>0</v>
      </c>
      <c r="S25" s="22">
        <f t="shared" si="11"/>
        <v>0</v>
      </c>
      <c r="T25" s="22">
        <f t="shared" si="11"/>
        <v>0</v>
      </c>
      <c r="U25" s="22">
        <f t="shared" si="11"/>
        <v>0</v>
      </c>
    </row>
    <row r="26" spans="1:21" ht="15" hidden="1">
      <c r="A26" s="2" t="s">
        <v>71</v>
      </c>
      <c r="B26" s="22">
        <f aca="true" t="shared" si="12" ref="B26:U26">IF(B6&lt;2,ROUND(B21*4*2,0)/2,0)</f>
        <v>0</v>
      </c>
      <c r="C26" s="22">
        <f t="shared" si="12"/>
        <v>0</v>
      </c>
      <c r="D26" s="22">
        <f t="shared" si="12"/>
        <v>0</v>
      </c>
      <c r="E26" s="22">
        <f t="shared" si="12"/>
        <v>0</v>
      </c>
      <c r="F26" s="22">
        <f t="shared" si="12"/>
        <v>0</v>
      </c>
      <c r="G26" s="22">
        <f t="shared" si="12"/>
        <v>0</v>
      </c>
      <c r="H26" s="22">
        <f t="shared" si="12"/>
        <v>0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0</v>
      </c>
      <c r="P26" s="22">
        <f t="shared" si="12"/>
        <v>0</v>
      </c>
      <c r="Q26" s="22">
        <f t="shared" si="12"/>
        <v>0</v>
      </c>
      <c r="R26" s="22">
        <f t="shared" si="12"/>
        <v>0</v>
      </c>
      <c r="S26" s="22">
        <f t="shared" si="12"/>
        <v>0</v>
      </c>
      <c r="T26" s="22">
        <f t="shared" si="12"/>
        <v>0</v>
      </c>
      <c r="U26" s="22">
        <f t="shared" si="12"/>
        <v>0</v>
      </c>
    </row>
    <row r="27" spans="1:21" ht="15" hidden="1">
      <c r="A27" s="2" t="s">
        <v>64</v>
      </c>
      <c r="B27" s="22">
        <f>IF(B10="D",1,IF(B10="(D)",1,0))</f>
        <v>0</v>
      </c>
      <c r="C27" s="22">
        <f>IF(C10="D",1,IF(C10="(D)",1,0))</f>
        <v>0</v>
      </c>
      <c r="D27" s="22">
        <f>IF(D10="D",1,IF(D10="(D)",1,0))</f>
        <v>0</v>
      </c>
      <c r="E27" s="22">
        <f>IF(E10="D",1,IF(E10="(D)",1,0))</f>
        <v>0</v>
      </c>
      <c r="F27" s="22">
        <f>IF(F10="D",1,IF(F10="(D)",1,0))</f>
        <v>0</v>
      </c>
      <c r="G27" s="22">
        <f>IF(G10="D",1,IF(G10="(D)",1,0))</f>
        <v>0</v>
      </c>
      <c r="H27" s="22">
        <f>IF(H10="D",1,IF(H10="(D)",1,0))</f>
        <v>0</v>
      </c>
      <c r="I27" s="22">
        <f>IF(I10="D",1,IF(I10="(D)",1,0))</f>
        <v>0</v>
      </c>
      <c r="J27" s="22">
        <f>IF(J10="D",1,IF(J10="(D)",1,0))</f>
        <v>0</v>
      </c>
      <c r="K27" s="22">
        <f>IF(K10="D",1,IF(K10="(D)",1,0))</f>
        <v>0</v>
      </c>
      <c r="L27" s="22">
        <f>IF(L10="D",1,IF(L10="(D)",1,0))</f>
        <v>0</v>
      </c>
      <c r="M27" s="22">
        <f>IF(M10="D",1,IF(M10="(D)",1,0))</f>
        <v>0</v>
      </c>
      <c r="N27" s="22">
        <f>IF(N10="D",1,IF(N10="(D)",1,0))</f>
        <v>0</v>
      </c>
      <c r="O27" s="22">
        <f>IF(O10="D",1,IF(O10="(D)",1,0))</f>
        <v>0</v>
      </c>
      <c r="P27" s="22">
        <f>IF(P10="D",1,IF(P10="(D)",1,0))</f>
        <v>0</v>
      </c>
      <c r="Q27" s="22">
        <f>IF(Q10="D",1,IF(Q10="(D)",1,0))</f>
        <v>0</v>
      </c>
      <c r="R27" s="22">
        <f>IF(R10="D",1,IF(R10="(D)",1,0))</f>
        <v>0</v>
      </c>
      <c r="S27" s="22">
        <f>IF(S10="D",1,IF(S10="(D)",1,0))</f>
        <v>0</v>
      </c>
      <c r="T27" s="22">
        <f>IF(T10="D",1,IF(T10="(D)",1,0))</f>
        <v>0</v>
      </c>
      <c r="U27" s="22">
        <f>IF(U10="D",1,IF(U10="(D)",1,0))</f>
        <v>0</v>
      </c>
    </row>
    <row r="28" spans="1:21" ht="15" hidden="1">
      <c r="A28" s="2" t="s">
        <v>65</v>
      </c>
      <c r="B28" s="22">
        <f>IF(B45&gt;0,IF(ROUNDDOWN(B31,0)/2&gt;B45,B45,ROUNDDOWN(B31,0)/2),0)</f>
        <v>0</v>
      </c>
      <c r="C28" s="22">
        <f>IF(C45&gt;0,IF(ROUNDDOWN(C31,0)/2&gt;C45,C45,ROUNDDOWN(C31,0)/2),0)</f>
        <v>0</v>
      </c>
      <c r="D28" s="22">
        <f>IF(D45&gt;0,IF(ROUNDDOWN(D31,0)/2&gt;D45,D45,ROUNDDOWN(D31,0)/2),0)</f>
        <v>0</v>
      </c>
      <c r="E28" s="22">
        <f>IF(E45&gt;0,IF(ROUNDDOWN(E31,0)/2&gt;E45,E45,ROUNDDOWN(E31,0)/2),0)</f>
        <v>0</v>
      </c>
      <c r="F28" s="22">
        <f>IF(F45&gt;0,IF(ROUNDDOWN(F31,0)/2&gt;F45,F45,ROUNDDOWN(F31,0)/2),0)</f>
        <v>0</v>
      </c>
      <c r="G28" s="22">
        <f>IF(G45&gt;0,IF(ROUNDDOWN(G31,0)/2&gt;G45,G45,ROUNDDOWN(G31,0)/2),0)</f>
        <v>0</v>
      </c>
      <c r="H28" s="22">
        <f>IF(H45&gt;0,IF(ROUNDDOWN(H31,0)/2&gt;H45,H45,ROUNDDOWN(H31,0)/2),0)</f>
        <v>0</v>
      </c>
      <c r="I28" s="22">
        <f>IF(I45&gt;0,IF(ROUNDDOWN(I31,0)/2&gt;I45,I45,ROUNDDOWN(I31,0)/2),0)</f>
        <v>0</v>
      </c>
      <c r="J28" s="22">
        <f>IF(J45&gt;0,IF(ROUNDDOWN(J31,0)/2&gt;J45,J45,ROUNDDOWN(J31,0)/2),0)</f>
        <v>0</v>
      </c>
      <c r="K28" s="22">
        <f>IF(K45&gt;0,IF(ROUNDDOWN(K31,0)/2&gt;K45,K45,ROUNDDOWN(K31,0)/2),0)</f>
        <v>0</v>
      </c>
      <c r="L28" s="22">
        <f>IF(L45&gt;0,IF(ROUNDDOWN(L31,0)/2&gt;L45,L45,ROUNDDOWN(L31,0)/2),0)</f>
        <v>0</v>
      </c>
      <c r="M28" s="22">
        <f>IF(M45&gt;0,IF(ROUNDDOWN(M31,0)/2&gt;M45,M45,ROUNDDOWN(M31,0)/2),0)</f>
        <v>0</v>
      </c>
      <c r="N28" s="22">
        <f>IF(N45&gt;0,IF(ROUNDDOWN(N31,0)/2&gt;N45,N45,ROUNDDOWN(N31,0)/2),0)</f>
        <v>0</v>
      </c>
      <c r="O28" s="22">
        <f>IF(O45&gt;0,IF(ROUNDDOWN(O31,0)/2&gt;O45,O45,ROUNDDOWN(O31,0)/2),0)</f>
        <v>0</v>
      </c>
      <c r="P28" s="22">
        <f>IF(P45&gt;0,IF(ROUNDDOWN(P31,0)/2&gt;P45,P45,ROUNDDOWN(P31,0)/2),0)</f>
        <v>0</v>
      </c>
      <c r="Q28" s="22">
        <f>IF(Q45&gt;0,IF(ROUNDDOWN(Q31,0)/2&gt;Q45,Q45,ROUNDDOWN(Q31,0)/2),0)</f>
        <v>0</v>
      </c>
      <c r="R28" s="22">
        <f>IF(R45&gt;0,IF(ROUNDDOWN(R31,0)/2&gt;R45,R45,ROUNDDOWN(R31,0)/2),0)</f>
        <v>0</v>
      </c>
      <c r="S28" s="22">
        <f>IF(S45&gt;0,IF(ROUNDDOWN(S31,0)/2&gt;S45,S45,ROUNDDOWN(S31,0)/2),0)</f>
        <v>0</v>
      </c>
      <c r="T28" s="22">
        <f>IF(T45&gt;0,IF(ROUNDDOWN(T31,0)/2&gt;T45,T45,ROUNDDOWN(T31,0)/2),0)</f>
        <v>0</v>
      </c>
      <c r="U28" s="22">
        <f>IF(U45&gt;0,IF(ROUNDDOWN(U31,0)/2&gt;U45,U45,ROUNDDOWN(U31,0)/2),0)</f>
        <v>0</v>
      </c>
    </row>
    <row r="29" spans="1:21" s="12" customFormat="1" ht="15" hidden="1">
      <c r="A29" s="14" t="s">
        <v>17</v>
      </c>
      <c r="B29" s="21">
        <f>SUM(B19:B28)-B21</f>
        <v>0</v>
      </c>
      <c r="C29" s="21">
        <f>SUM(C19:C28)-C21</f>
        <v>0</v>
      </c>
      <c r="D29" s="21">
        <f>SUM(D19:D28)-D21</f>
        <v>0</v>
      </c>
      <c r="E29" s="21">
        <f>SUM(E19:E28)-E21</f>
        <v>0</v>
      </c>
      <c r="F29" s="21">
        <f>SUM(F19:F28)-F21</f>
        <v>0</v>
      </c>
      <c r="G29" s="21">
        <f>SUM(G19:G28)-G21</f>
        <v>0</v>
      </c>
      <c r="H29" s="21">
        <f>SUM(H19:H28)-H21</f>
        <v>0</v>
      </c>
      <c r="I29" s="21">
        <f>SUM(I19:I28)-I21</f>
        <v>0</v>
      </c>
      <c r="J29" s="21">
        <f>SUM(J19:J28)-J21</f>
        <v>0</v>
      </c>
      <c r="K29" s="21">
        <f>SUM(K19:K28)-K21</f>
        <v>0</v>
      </c>
      <c r="L29" s="21">
        <f>SUM(L19:L28)-L21</f>
        <v>0</v>
      </c>
      <c r="M29" s="21">
        <f>SUM(M19:M28)-M21</f>
        <v>0</v>
      </c>
      <c r="N29" s="21">
        <f>SUM(N19:N28)-N21</f>
        <v>0</v>
      </c>
      <c r="O29" s="21">
        <f>SUM(O19:O28)-O21</f>
        <v>0</v>
      </c>
      <c r="P29" s="21">
        <f>SUM(P19:P28)-P21</f>
        <v>0</v>
      </c>
      <c r="Q29" s="21">
        <f>SUM(Q19:Q28)-Q21</f>
        <v>0</v>
      </c>
      <c r="R29" s="21">
        <f>SUM(R19:R28)-R21</f>
        <v>0</v>
      </c>
      <c r="S29" s="21">
        <f>SUM(S19:S28)-S21</f>
        <v>0</v>
      </c>
      <c r="T29" s="21">
        <f>SUM(T19:T28)-T21</f>
        <v>0</v>
      </c>
      <c r="U29" s="21">
        <f>SUM(U19:U28)-U21</f>
        <v>0</v>
      </c>
    </row>
    <row r="30" spans="1:21" ht="15">
      <c r="A30" s="2" t="s">
        <v>18</v>
      </c>
      <c r="C30" s="22">
        <f aca="true" t="shared" si="13" ref="C30:U30">IF(B49&lt;0,ROUND(-B49+(4*B50),1),0)</f>
        <v>0</v>
      </c>
      <c r="D30" s="22">
        <f t="shared" si="13"/>
        <v>0</v>
      </c>
      <c r="E30" s="22">
        <f t="shared" si="13"/>
        <v>0</v>
      </c>
      <c r="F30" s="22">
        <f t="shared" si="13"/>
        <v>0</v>
      </c>
      <c r="G30" s="22">
        <f t="shared" si="13"/>
        <v>0</v>
      </c>
      <c r="H30" s="22">
        <f t="shared" si="13"/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0</v>
      </c>
      <c r="S30" s="22">
        <f t="shared" si="13"/>
        <v>0</v>
      </c>
      <c r="T30" s="22">
        <f t="shared" si="13"/>
        <v>0</v>
      </c>
      <c r="U30" s="22">
        <f t="shared" si="13"/>
        <v>0</v>
      </c>
    </row>
    <row r="31" ht="15">
      <c r="A31" s="2" t="s">
        <v>19</v>
      </c>
    </row>
    <row r="32" spans="1:21" ht="15" hidden="1">
      <c r="A32" s="2" t="s">
        <v>67</v>
      </c>
      <c r="B32" s="22">
        <f aca="true" t="shared" si="14" ref="B32:U32">IF(B17&gt;0,(B17-B16)/3,0)</f>
        <v>0</v>
      </c>
      <c r="C32" s="22">
        <f t="shared" si="14"/>
        <v>0</v>
      </c>
      <c r="D32" s="22">
        <f t="shared" si="14"/>
        <v>0</v>
      </c>
      <c r="E32" s="22">
        <f t="shared" si="14"/>
        <v>0</v>
      </c>
      <c r="F32" s="22">
        <f t="shared" si="14"/>
        <v>0</v>
      </c>
      <c r="G32" s="22">
        <f t="shared" si="14"/>
        <v>0</v>
      </c>
      <c r="H32" s="22">
        <f t="shared" si="14"/>
        <v>0</v>
      </c>
      <c r="I32" s="22">
        <f t="shared" si="14"/>
        <v>0</v>
      </c>
      <c r="J32" s="22">
        <f t="shared" si="14"/>
        <v>0</v>
      </c>
      <c r="K32" s="22">
        <f t="shared" si="14"/>
        <v>0</v>
      </c>
      <c r="L32" s="22">
        <f t="shared" si="14"/>
        <v>0</v>
      </c>
      <c r="M32" s="22">
        <f t="shared" si="14"/>
        <v>0</v>
      </c>
      <c r="N32" s="22">
        <f t="shared" si="14"/>
        <v>0</v>
      </c>
      <c r="O32" s="22">
        <f t="shared" si="14"/>
        <v>0</v>
      </c>
      <c r="P32" s="22">
        <f t="shared" si="14"/>
        <v>0</v>
      </c>
      <c r="Q32" s="22">
        <f t="shared" si="14"/>
        <v>0</v>
      </c>
      <c r="R32" s="22">
        <f t="shared" si="14"/>
        <v>0</v>
      </c>
      <c r="S32" s="22">
        <f t="shared" si="14"/>
        <v>0</v>
      </c>
      <c r="T32" s="22">
        <f t="shared" si="14"/>
        <v>0</v>
      </c>
      <c r="U32" s="22">
        <f t="shared" si="14"/>
        <v>0</v>
      </c>
    </row>
    <row r="33" spans="1:21" ht="15" hidden="1">
      <c r="A33" s="2" t="s">
        <v>72</v>
      </c>
      <c r="B33" s="22">
        <f aca="true" t="shared" si="15" ref="B33:U33">IF(B6&gt;8.5,ROUND(2*B32*0.5,0)/2,0)</f>
        <v>0</v>
      </c>
      <c r="C33" s="22">
        <f t="shared" si="15"/>
        <v>0</v>
      </c>
      <c r="D33" s="22">
        <f t="shared" si="15"/>
        <v>0</v>
      </c>
      <c r="E33" s="22">
        <f t="shared" si="15"/>
        <v>0</v>
      </c>
      <c r="F33" s="22">
        <f t="shared" si="15"/>
        <v>0</v>
      </c>
      <c r="G33" s="22">
        <f t="shared" si="15"/>
        <v>0</v>
      </c>
      <c r="H33" s="22">
        <f t="shared" si="15"/>
        <v>0</v>
      </c>
      <c r="I33" s="22">
        <f t="shared" si="15"/>
        <v>0</v>
      </c>
      <c r="J33" s="22">
        <f t="shared" si="15"/>
        <v>0</v>
      </c>
      <c r="K33" s="22">
        <f t="shared" si="15"/>
        <v>0</v>
      </c>
      <c r="L33" s="22">
        <f t="shared" si="15"/>
        <v>0</v>
      </c>
      <c r="M33" s="22">
        <f t="shared" si="15"/>
        <v>0</v>
      </c>
      <c r="N33" s="22">
        <f t="shared" si="15"/>
        <v>0</v>
      </c>
      <c r="O33" s="22">
        <f t="shared" si="15"/>
        <v>0</v>
      </c>
      <c r="P33" s="22">
        <f t="shared" si="15"/>
        <v>0</v>
      </c>
      <c r="Q33" s="22">
        <f t="shared" si="15"/>
        <v>0</v>
      </c>
      <c r="R33" s="22">
        <f t="shared" si="15"/>
        <v>0</v>
      </c>
      <c r="S33" s="22">
        <f t="shared" si="15"/>
        <v>0</v>
      </c>
      <c r="T33" s="22">
        <f t="shared" si="15"/>
        <v>0</v>
      </c>
      <c r="U33" s="22">
        <f t="shared" si="15"/>
        <v>0</v>
      </c>
    </row>
    <row r="34" spans="1:21" ht="15" hidden="1">
      <c r="A34" s="2" t="s">
        <v>73</v>
      </c>
      <c r="B34" s="22">
        <f aca="true" t="shared" si="16" ref="B34:U34">IF(B6&lt;9,IF(B6&gt;4.5,ROUND(2*B32,0)/2,0),0)</f>
        <v>0</v>
      </c>
      <c r="C34" s="22">
        <f t="shared" si="16"/>
        <v>0</v>
      </c>
      <c r="D34" s="22">
        <f t="shared" si="16"/>
        <v>0</v>
      </c>
      <c r="E34" s="22">
        <f t="shared" si="16"/>
        <v>0</v>
      </c>
      <c r="F34" s="22">
        <f t="shared" si="16"/>
        <v>0</v>
      </c>
      <c r="G34" s="22">
        <f t="shared" si="16"/>
        <v>0</v>
      </c>
      <c r="H34" s="22">
        <f t="shared" si="16"/>
        <v>0</v>
      </c>
      <c r="I34" s="22">
        <f t="shared" si="16"/>
        <v>0</v>
      </c>
      <c r="J34" s="22">
        <f t="shared" si="16"/>
        <v>0</v>
      </c>
      <c r="K34" s="22">
        <f t="shared" si="16"/>
        <v>0</v>
      </c>
      <c r="L34" s="22">
        <f t="shared" si="16"/>
        <v>0</v>
      </c>
      <c r="M34" s="22">
        <f t="shared" si="16"/>
        <v>0</v>
      </c>
      <c r="N34" s="22">
        <f t="shared" si="16"/>
        <v>0</v>
      </c>
      <c r="O34" s="22">
        <f t="shared" si="16"/>
        <v>0</v>
      </c>
      <c r="P34" s="22">
        <f t="shared" si="16"/>
        <v>0</v>
      </c>
      <c r="Q34" s="22">
        <f t="shared" si="16"/>
        <v>0</v>
      </c>
      <c r="R34" s="22">
        <f t="shared" si="16"/>
        <v>0</v>
      </c>
      <c r="S34" s="22">
        <f t="shared" si="16"/>
        <v>0</v>
      </c>
      <c r="T34" s="22">
        <f t="shared" si="16"/>
        <v>0</v>
      </c>
      <c r="U34" s="22">
        <f t="shared" si="16"/>
        <v>0</v>
      </c>
    </row>
    <row r="35" spans="1:21" ht="15" hidden="1">
      <c r="A35" s="2" t="s">
        <v>74</v>
      </c>
      <c r="B35" s="22">
        <f aca="true" t="shared" si="17" ref="B35:U35">IF(B6&lt;5,IF(B6&gt;2.5,ROUND(2*B32*1.5,0)/2,0),0)</f>
        <v>0</v>
      </c>
      <c r="C35" s="22">
        <f t="shared" si="17"/>
        <v>0</v>
      </c>
      <c r="D35" s="22">
        <f t="shared" si="17"/>
        <v>0</v>
      </c>
      <c r="E35" s="22">
        <f t="shared" si="17"/>
        <v>0</v>
      </c>
      <c r="F35" s="22">
        <f t="shared" si="17"/>
        <v>0</v>
      </c>
      <c r="G35" s="22">
        <f t="shared" si="17"/>
        <v>0</v>
      </c>
      <c r="H35" s="22">
        <f t="shared" si="17"/>
        <v>0</v>
      </c>
      <c r="I35" s="22">
        <f t="shared" si="17"/>
        <v>0</v>
      </c>
      <c r="J35" s="22">
        <f t="shared" si="17"/>
        <v>0</v>
      </c>
      <c r="K35" s="22">
        <f t="shared" si="17"/>
        <v>0</v>
      </c>
      <c r="L35" s="22">
        <f t="shared" si="17"/>
        <v>0</v>
      </c>
      <c r="M35" s="22">
        <f t="shared" si="17"/>
        <v>0</v>
      </c>
      <c r="N35" s="22">
        <f t="shared" si="17"/>
        <v>0</v>
      </c>
      <c r="O35" s="22">
        <f t="shared" si="17"/>
        <v>0</v>
      </c>
      <c r="P35" s="22">
        <f t="shared" si="17"/>
        <v>0</v>
      </c>
      <c r="Q35" s="22">
        <f t="shared" si="17"/>
        <v>0</v>
      </c>
      <c r="R35" s="22">
        <f t="shared" si="17"/>
        <v>0</v>
      </c>
      <c r="S35" s="22">
        <f t="shared" si="17"/>
        <v>0</v>
      </c>
      <c r="T35" s="22">
        <f t="shared" si="17"/>
        <v>0</v>
      </c>
      <c r="U35" s="22">
        <f t="shared" si="17"/>
        <v>0</v>
      </c>
    </row>
    <row r="36" spans="1:21" ht="15" hidden="1">
      <c r="A36" s="2" t="s">
        <v>75</v>
      </c>
      <c r="B36" s="22">
        <f aca="true" t="shared" si="18" ref="B36:U36">IF(B6&lt;3,IF(B6&gt;1.5,ROUND(2*B32*3,0)/2,0),0)</f>
        <v>0</v>
      </c>
      <c r="C36" s="22">
        <f t="shared" si="18"/>
        <v>0</v>
      </c>
      <c r="D36" s="22">
        <f t="shared" si="18"/>
        <v>0</v>
      </c>
      <c r="E36" s="22">
        <f t="shared" si="18"/>
        <v>0</v>
      </c>
      <c r="F36" s="22">
        <f t="shared" si="18"/>
        <v>0</v>
      </c>
      <c r="G36" s="22">
        <f t="shared" si="18"/>
        <v>0</v>
      </c>
      <c r="H36" s="22">
        <f t="shared" si="18"/>
        <v>0</v>
      </c>
      <c r="I36" s="22">
        <f t="shared" si="18"/>
        <v>0</v>
      </c>
      <c r="J36" s="22">
        <f t="shared" si="18"/>
        <v>0</v>
      </c>
      <c r="K36" s="22">
        <f t="shared" si="18"/>
        <v>0</v>
      </c>
      <c r="L36" s="22">
        <f t="shared" si="18"/>
        <v>0</v>
      </c>
      <c r="M36" s="22">
        <f t="shared" si="18"/>
        <v>0</v>
      </c>
      <c r="N36" s="22">
        <f t="shared" si="18"/>
        <v>0</v>
      </c>
      <c r="O36" s="22">
        <f t="shared" si="18"/>
        <v>0</v>
      </c>
      <c r="P36" s="22">
        <f t="shared" si="18"/>
        <v>0</v>
      </c>
      <c r="Q36" s="22">
        <f t="shared" si="18"/>
        <v>0</v>
      </c>
      <c r="R36" s="22">
        <f t="shared" si="18"/>
        <v>0</v>
      </c>
      <c r="S36" s="22">
        <f t="shared" si="18"/>
        <v>0</v>
      </c>
      <c r="T36" s="22">
        <f t="shared" si="18"/>
        <v>0</v>
      </c>
      <c r="U36" s="22">
        <f t="shared" si="18"/>
        <v>0</v>
      </c>
    </row>
    <row r="37" spans="1:21" ht="15" hidden="1">
      <c r="A37" s="2" t="s">
        <v>76</v>
      </c>
      <c r="B37" s="22">
        <f aca="true" t="shared" si="19" ref="B37:U37">IF(B6&lt;2,ROUND(2*B32*4,0)/2,0)</f>
        <v>0</v>
      </c>
      <c r="C37" s="22">
        <f t="shared" si="19"/>
        <v>0</v>
      </c>
      <c r="D37" s="22">
        <f t="shared" si="19"/>
        <v>0</v>
      </c>
      <c r="E37" s="22">
        <f t="shared" si="19"/>
        <v>0</v>
      </c>
      <c r="F37" s="22">
        <f t="shared" si="19"/>
        <v>0</v>
      </c>
      <c r="G37" s="22">
        <f t="shared" si="19"/>
        <v>0</v>
      </c>
      <c r="H37" s="22">
        <f t="shared" si="19"/>
        <v>0</v>
      </c>
      <c r="I37" s="22">
        <f t="shared" si="19"/>
        <v>0</v>
      </c>
      <c r="J37" s="22">
        <f t="shared" si="19"/>
        <v>0</v>
      </c>
      <c r="K37" s="22">
        <f t="shared" si="19"/>
        <v>0</v>
      </c>
      <c r="L37" s="22">
        <f t="shared" si="19"/>
        <v>0</v>
      </c>
      <c r="M37" s="22">
        <f t="shared" si="19"/>
        <v>0</v>
      </c>
      <c r="N37" s="22">
        <f t="shared" si="19"/>
        <v>0</v>
      </c>
      <c r="O37" s="22">
        <f t="shared" si="19"/>
        <v>0</v>
      </c>
      <c r="P37" s="22">
        <f t="shared" si="19"/>
        <v>0</v>
      </c>
      <c r="Q37" s="22">
        <f t="shared" si="19"/>
        <v>0</v>
      </c>
      <c r="R37" s="22">
        <f t="shared" si="19"/>
        <v>0</v>
      </c>
      <c r="S37" s="22">
        <f t="shared" si="19"/>
        <v>0</v>
      </c>
      <c r="T37" s="22">
        <f t="shared" si="19"/>
        <v>0</v>
      </c>
      <c r="U37" s="22">
        <f t="shared" si="19"/>
        <v>0</v>
      </c>
    </row>
    <row r="38" spans="1:21" ht="15" hidden="1">
      <c r="A38" s="2" t="s">
        <v>79</v>
      </c>
      <c r="B38" s="22">
        <f aca="true" t="shared" si="20" ref="B38:U38">ROUND(2*B16/6,0)/2</f>
        <v>0</v>
      </c>
      <c r="C38" s="22">
        <f t="shared" si="20"/>
        <v>0</v>
      </c>
      <c r="D38" s="22">
        <f t="shared" si="20"/>
        <v>0</v>
      </c>
      <c r="E38" s="22">
        <f t="shared" si="20"/>
        <v>0</v>
      </c>
      <c r="F38" s="22">
        <f t="shared" si="20"/>
        <v>0</v>
      </c>
      <c r="G38" s="22">
        <f t="shared" si="20"/>
        <v>0</v>
      </c>
      <c r="H38" s="22">
        <f t="shared" si="20"/>
        <v>0</v>
      </c>
      <c r="I38" s="22">
        <f t="shared" si="20"/>
        <v>0</v>
      </c>
      <c r="J38" s="22">
        <f t="shared" si="20"/>
        <v>0</v>
      </c>
      <c r="K38" s="22">
        <f t="shared" si="20"/>
        <v>0</v>
      </c>
      <c r="L38" s="22">
        <f t="shared" si="20"/>
        <v>0</v>
      </c>
      <c r="M38" s="22">
        <f t="shared" si="20"/>
        <v>0</v>
      </c>
      <c r="N38" s="22">
        <f t="shared" si="20"/>
        <v>0</v>
      </c>
      <c r="O38" s="22">
        <f t="shared" si="20"/>
        <v>0</v>
      </c>
      <c r="P38" s="22">
        <f t="shared" si="20"/>
        <v>0</v>
      </c>
      <c r="Q38" s="22">
        <f t="shared" si="20"/>
        <v>0</v>
      </c>
      <c r="R38" s="22">
        <f t="shared" si="20"/>
        <v>0</v>
      </c>
      <c r="S38" s="22">
        <f t="shared" si="20"/>
        <v>0</v>
      </c>
      <c r="T38" s="22">
        <f t="shared" si="20"/>
        <v>0</v>
      </c>
      <c r="U38" s="22">
        <f t="shared" si="20"/>
        <v>0</v>
      </c>
    </row>
    <row r="39" spans="1:21" ht="15" hidden="1">
      <c r="A39" s="2" t="s">
        <v>59</v>
      </c>
      <c r="B39" s="22">
        <f>IF(B10="C",3,IF(B10="(C)",3,0))</f>
        <v>0</v>
      </c>
      <c r="C39" s="22">
        <f>IF(C10="C",3,IF(C10="(C)",3,0))</f>
        <v>0</v>
      </c>
      <c r="D39" s="22">
        <f>IF(D10="C",3,IF(D10="(C)",3,0))</f>
        <v>0</v>
      </c>
      <c r="E39" s="22">
        <f>IF(E10="C",3,IF(E10="(C)",3,0))</f>
        <v>0</v>
      </c>
      <c r="F39" s="22">
        <f>IF(F10="C",3,IF(F10="(C)",3,0))</f>
        <v>0</v>
      </c>
      <c r="G39" s="22">
        <f>IF(G10="C",3,IF(G10="(C)",3,0))</f>
        <v>0</v>
      </c>
      <c r="H39" s="22">
        <f>IF(H10="C",3,IF(H10="(C)",3,0))</f>
        <v>0</v>
      </c>
      <c r="I39" s="22">
        <f>IF(I10="C",3,IF(I10="(C)",3,0))</f>
        <v>0</v>
      </c>
      <c r="J39" s="22">
        <f>IF(J10="C",3,IF(J10="(C)",3,0))</f>
        <v>0</v>
      </c>
      <c r="K39" s="22">
        <f>IF(K10="C",3,IF(K10="(C)",3,0))</f>
        <v>0</v>
      </c>
      <c r="L39" s="22">
        <f>IF(L10="C",3,IF(L10="(C)",3,0))</f>
        <v>0</v>
      </c>
      <c r="M39" s="22">
        <f>IF(M10="C",3,IF(M10="(C)",3,0))</f>
        <v>0</v>
      </c>
      <c r="N39" s="22">
        <f>IF(N10="C",3,IF(N10="(C)",3,0))</f>
        <v>0</v>
      </c>
      <c r="O39" s="22">
        <f>IF(O10="C",3,IF(O10="(C)",3,0))</f>
        <v>0</v>
      </c>
      <c r="P39" s="22">
        <f>IF(P10="C",3,IF(P10="(C)",3,0))</f>
        <v>0</v>
      </c>
      <c r="Q39" s="22">
        <f>IF(Q10="C",3,IF(Q10="(C)",3,0))</f>
        <v>0</v>
      </c>
      <c r="R39" s="22">
        <f>IF(R10="C",3,IF(R10="(C)",3,0))</f>
        <v>0</v>
      </c>
      <c r="S39" s="22">
        <f>IF(S10="C",3,IF(S10="(C)",3,0))</f>
        <v>0</v>
      </c>
      <c r="T39" s="22">
        <f>IF(T10="C",3,IF(T10="(C)",3,0))</f>
        <v>0</v>
      </c>
      <c r="U39" s="22">
        <f>IF(U10="C",3,IF(U10="(C)",3,0))</f>
        <v>0</v>
      </c>
    </row>
    <row r="40" spans="1:21" ht="15" hidden="1">
      <c r="A40" s="2" t="s">
        <v>60</v>
      </c>
      <c r="B40" s="22">
        <f>IF(B10="(I)",IF(B17&gt;-1,3,0),0)</f>
        <v>0</v>
      </c>
      <c r="C40" s="22">
        <f>IF(C10="(I)",IF(C17&gt;-1,3,0),0)</f>
        <v>0</v>
      </c>
      <c r="D40" s="22">
        <f>IF(D10="(I)",IF(D17&gt;-1,3,0),0)</f>
        <v>0</v>
      </c>
      <c r="E40" s="22">
        <f>IF(E10="(I)",IF(E17&gt;-1,3,0),0)</f>
        <v>0</v>
      </c>
      <c r="F40" s="22">
        <f>IF(F10="(I)",IF(F17&gt;-1,3,0),0)</f>
        <v>0</v>
      </c>
      <c r="G40" s="22">
        <f>IF(G10="(I)",IF(G17&gt;-1,3,0),0)</f>
        <v>0</v>
      </c>
      <c r="H40" s="22">
        <f>IF(H10="(I)",IF(H17&gt;-1,3,0),0)</f>
        <v>0</v>
      </c>
      <c r="I40" s="22">
        <f>IF(I10="(I)",IF(I17&gt;-1,3,0),0)</f>
        <v>0</v>
      </c>
      <c r="J40" s="22">
        <f>IF(J10="(I)",IF(J17&gt;-1,3,0),0)</f>
        <v>0</v>
      </c>
      <c r="K40" s="22">
        <f>IF(K10="(I)",IF(K17&gt;-1,3,0),0)</f>
        <v>0</v>
      </c>
      <c r="L40" s="22">
        <f>IF(L10="(I)",IF(L17&gt;-1,3,0),0)</f>
        <v>0</v>
      </c>
      <c r="M40" s="22">
        <f>IF(M10="(I)",IF(M17&gt;-1,3,0),0)</f>
        <v>0</v>
      </c>
      <c r="N40" s="22">
        <f>IF(N10="(I)",IF(N17&gt;-1,3,0),0)</f>
        <v>0</v>
      </c>
      <c r="O40" s="22">
        <f>IF(O10="(I)",IF(O17&gt;-1,3,0),0)</f>
        <v>0</v>
      </c>
      <c r="P40" s="22">
        <f>IF(P10="(I)",IF(P17&gt;-1,3,0),0)</f>
        <v>0</v>
      </c>
      <c r="Q40" s="22">
        <f>IF(Q10="(I)",IF(Q17&gt;-1,3,0),0)</f>
        <v>0</v>
      </c>
      <c r="R40" s="22">
        <f>IF(R10="(I)",IF(R17&gt;-1,3,0),0)</f>
        <v>0</v>
      </c>
      <c r="S40" s="22">
        <f>IF(S10="(I)",IF(S17&gt;-1,3,0),0)</f>
        <v>0</v>
      </c>
      <c r="T40" s="22">
        <f>IF(T10="(I)",IF(T17&gt;-1,3,0),0)</f>
        <v>0</v>
      </c>
      <c r="U40" s="22">
        <f>IF(U10="(I)",IF(U17&gt;-1,3,0),0)</f>
        <v>0</v>
      </c>
    </row>
    <row r="41" spans="1:21" ht="15" hidden="1">
      <c r="A41" s="2" t="s">
        <v>61</v>
      </c>
      <c r="B41" s="22">
        <f>IF(B10="(C)",IF(B17&gt;-1,3,0),0)</f>
        <v>0</v>
      </c>
      <c r="C41" s="22">
        <f>IF(C10="(C)",IF(C17&gt;-1,3,0),0)</f>
        <v>0</v>
      </c>
      <c r="D41" s="22">
        <f>IF(D10="(C)",IF(D17&gt;-1,3,0),0)</f>
        <v>0</v>
      </c>
      <c r="E41" s="22">
        <f>IF(E10="(C)",IF(E17&gt;-1,3,0),0)</f>
        <v>0</v>
      </c>
      <c r="F41" s="22">
        <f>IF(F10="(C)",IF(F17&gt;-1,3,0),0)</f>
        <v>0</v>
      </c>
      <c r="G41" s="22">
        <f>IF(G10="(C)",IF(G17&gt;-1,3,0),0)</f>
        <v>0</v>
      </c>
      <c r="H41" s="22">
        <f>IF(H10="(C)",IF(H17&gt;-1,3,0),0)</f>
        <v>0</v>
      </c>
      <c r="I41" s="22">
        <f>IF(I10="(C)",IF(I17&gt;-1,3,0),0)</f>
        <v>0</v>
      </c>
      <c r="J41" s="22">
        <f>IF(J10="(C)",IF(J17&gt;-1,3,0),0)</f>
        <v>0</v>
      </c>
      <c r="K41" s="22">
        <f>IF(K10="(C)",IF(K17&gt;-1,3,0),0)</f>
        <v>0</v>
      </c>
      <c r="L41" s="22">
        <f>IF(L10="(C)",IF(L17&gt;-1,3,0),0)</f>
        <v>0</v>
      </c>
      <c r="M41" s="22">
        <f>IF(M10="(C)",IF(M17&gt;-1,3,0),0)</f>
        <v>0</v>
      </c>
      <c r="N41" s="22">
        <f>IF(N10="(C)",IF(N17&gt;-1,3,0),0)</f>
        <v>0</v>
      </c>
      <c r="O41" s="22">
        <f>IF(O10="(C)",IF(O17&gt;-1,3,0),0)</f>
        <v>0</v>
      </c>
      <c r="P41" s="22">
        <f>IF(P10="(C)",IF(P17&gt;-1,3,0),0)</f>
        <v>0</v>
      </c>
      <c r="Q41" s="22">
        <f>IF(Q10="(C)",IF(Q17&gt;-1,3,0),0)</f>
        <v>0</v>
      </c>
      <c r="R41" s="22">
        <f>IF(R10="(C)",IF(R17&gt;-1,3,0),0)</f>
        <v>0</v>
      </c>
      <c r="S41" s="22">
        <f>IF(S10="(C)",IF(S17&gt;-1,3,0),0)</f>
        <v>0</v>
      </c>
      <c r="T41" s="22">
        <f>IF(T10="(C)",IF(T17&gt;-1,3,0),0)</f>
        <v>0</v>
      </c>
      <c r="U41" s="22">
        <f>IF(U10="(C)",IF(U17&gt;-1,3,0),0)</f>
        <v>0</v>
      </c>
    </row>
    <row r="42" spans="1:21" ht="15" hidden="1">
      <c r="A42" s="2" t="s">
        <v>62</v>
      </c>
      <c r="B42" s="22">
        <f>IF(B10="(D)",IF(B17&gt;-1,3,0),0)</f>
        <v>0</v>
      </c>
      <c r="C42" s="22">
        <f>IF(C10="(D)",IF(C17&gt;-1,3,0),0)</f>
        <v>0</v>
      </c>
      <c r="D42" s="22">
        <f>IF(D10="(D)",IF(D17&gt;-1,3,0),0)</f>
        <v>0</v>
      </c>
      <c r="E42" s="22">
        <f>IF(E10="(D)",IF(E17&gt;-1,3,0),0)</f>
        <v>0</v>
      </c>
      <c r="F42" s="22">
        <f>IF(F10="(D)",IF(F17&gt;-1,3,0),0)</f>
        <v>0</v>
      </c>
      <c r="G42" s="22">
        <f>IF(G10="(D)",IF(G17&gt;-1,3,0),0)</f>
        <v>0</v>
      </c>
      <c r="H42" s="22">
        <f>IF(H10="(D)",IF(H17&gt;-1,3,0),0)</f>
        <v>0</v>
      </c>
      <c r="I42" s="22">
        <f>IF(I10="(D)",IF(I17&gt;-1,3,0),0)</f>
        <v>0</v>
      </c>
      <c r="J42" s="22">
        <f>IF(J10="(D)",IF(J17&gt;-1,3,0),0)</f>
        <v>0</v>
      </c>
      <c r="K42" s="22">
        <f>IF(K10="(D)",IF(K17&gt;-1,3,0),0)</f>
        <v>0</v>
      </c>
      <c r="L42" s="22">
        <f>IF(L10="(D)",IF(L17&gt;-1,3,0),0)</f>
        <v>0</v>
      </c>
      <c r="M42" s="22">
        <f>IF(M10="(D)",IF(M17&gt;-1,3,0),0)</f>
        <v>0</v>
      </c>
      <c r="N42" s="22">
        <f>IF(N10="(D)",IF(N17&gt;-1,3,0),0)</f>
        <v>0</v>
      </c>
      <c r="O42" s="22">
        <f>IF(O10="(D)",IF(O17&gt;-1,3,0),0)</f>
        <v>0</v>
      </c>
      <c r="P42" s="22">
        <f>IF(P10="(D)",IF(P17&gt;-1,3,0),0)</f>
        <v>0</v>
      </c>
      <c r="Q42" s="22">
        <f>IF(Q10="(D)",IF(Q17&gt;-1,3,0),0)</f>
        <v>0</v>
      </c>
      <c r="R42" s="22">
        <f>IF(R10="(D)",IF(R17&gt;-1,3,0),0)</f>
        <v>0</v>
      </c>
      <c r="S42" s="22">
        <f>IF(S10="(D)",IF(S17&gt;-1,3,0),0)</f>
        <v>0</v>
      </c>
      <c r="T42" s="22">
        <f>IF(T10="(D)",IF(T17&gt;-1,3,0),0)</f>
        <v>0</v>
      </c>
      <c r="U42" s="22">
        <f>IF(U10="(D)",IF(U17&gt;-1,3,0),0)</f>
        <v>0</v>
      </c>
    </row>
    <row r="43" spans="1:21" ht="15" hidden="1">
      <c r="A43" s="2" t="s">
        <v>63</v>
      </c>
      <c r="B43" s="22">
        <f>IF(B10="(C)",IF(B12&gt;0,B12,0),0)</f>
        <v>0</v>
      </c>
      <c r="C43" s="22">
        <f>IF(C10="(C)",IF(C12&gt;0,C12,0),0)</f>
        <v>0</v>
      </c>
      <c r="D43" s="22">
        <f>IF(D10="(C)",IF(D12&gt;0,D12,0),0)</f>
        <v>0</v>
      </c>
      <c r="E43" s="22">
        <f>IF(E10="(C)",IF(E12&gt;0,E12,0),0)</f>
        <v>0</v>
      </c>
      <c r="F43" s="22">
        <f>IF(F10="(C)",IF(F12&gt;0,F12,0),0)</f>
        <v>0</v>
      </c>
      <c r="G43" s="22">
        <f>IF(G10="(C)",IF(G12&gt;0,G12,0),0)</f>
        <v>0</v>
      </c>
      <c r="H43" s="22">
        <f>IF(H10="(C)",IF(H12&gt;0,H12,0),0)</f>
        <v>0</v>
      </c>
      <c r="I43" s="22">
        <f>IF(I10="(C)",IF(I12&gt;0,I12,0),0)</f>
        <v>0</v>
      </c>
      <c r="J43" s="22">
        <f>IF(J10="(C)",IF(J12&gt;0,J12,0),0)</f>
        <v>0</v>
      </c>
      <c r="K43" s="22">
        <f>IF(K10="(C)",IF(K12&gt;0,K12,0),0)</f>
        <v>0</v>
      </c>
      <c r="L43" s="22">
        <f>IF(L10="(C)",IF(L12&gt;0,L12,0),0)</f>
        <v>0</v>
      </c>
      <c r="M43" s="22">
        <f>IF(M10="(C)",IF(M12&gt;0,M12,0),0)</f>
        <v>0</v>
      </c>
      <c r="N43" s="22">
        <f>IF(N10="(C)",IF(N12&gt;0,N12,0),0)</f>
        <v>0</v>
      </c>
      <c r="O43" s="22">
        <f>IF(O10="(C)",IF(O12&gt;0,O12,0),0)</f>
        <v>0</v>
      </c>
      <c r="P43" s="22">
        <f>IF(P10="(C)",IF(P12&gt;0,P12,0),0)</f>
        <v>0</v>
      </c>
      <c r="Q43" s="22">
        <f>IF(Q10="(C)",IF(Q12&gt;0,Q12,0),0)</f>
        <v>0</v>
      </c>
      <c r="R43" s="22">
        <f>IF(R10="(C)",IF(R12&gt;0,R12,0),0)</f>
        <v>0</v>
      </c>
      <c r="S43" s="22">
        <f>IF(S10="(C)",IF(S12&gt;0,S12,0),0)</f>
        <v>0</v>
      </c>
      <c r="T43" s="22">
        <f>IF(T10="(C)",IF(T12&gt;0,T12,0),0)</f>
        <v>0</v>
      </c>
      <c r="U43" s="22">
        <f>IF(U10="(C)",IF(U12&gt;0,U12,0),0)</f>
        <v>0</v>
      </c>
    </row>
    <row r="44" ht="15">
      <c r="A44" s="2" t="s">
        <v>53</v>
      </c>
    </row>
    <row r="45" ht="15">
      <c r="A45" s="2" t="s">
        <v>20</v>
      </c>
    </row>
    <row r="46" ht="15">
      <c r="A46" s="2" t="s">
        <v>21</v>
      </c>
    </row>
    <row r="47" s="12" customFormat="1" ht="15">
      <c r="A47" s="14" t="s">
        <v>22</v>
      </c>
    </row>
    <row r="48" spans="1:21" s="12" customFormat="1" ht="15" hidden="1">
      <c r="A48" s="14" t="s">
        <v>23</v>
      </c>
      <c r="B48" s="21">
        <f aca="true" t="shared" si="21" ref="B48:U48">SUM(B30:B47)-B32</f>
        <v>0</v>
      </c>
      <c r="C48" s="21">
        <f t="shared" si="21"/>
        <v>0</v>
      </c>
      <c r="D48" s="21">
        <f t="shared" si="21"/>
        <v>0</v>
      </c>
      <c r="E48" s="21">
        <f t="shared" si="21"/>
        <v>0</v>
      </c>
      <c r="F48" s="21">
        <f t="shared" si="21"/>
        <v>0</v>
      </c>
      <c r="G48" s="21">
        <f t="shared" si="21"/>
        <v>0</v>
      </c>
      <c r="H48" s="21">
        <f t="shared" si="21"/>
        <v>0</v>
      </c>
      <c r="I48" s="21">
        <f t="shared" si="21"/>
        <v>0</v>
      </c>
      <c r="J48" s="21">
        <f t="shared" si="21"/>
        <v>0</v>
      </c>
      <c r="K48" s="21">
        <f t="shared" si="21"/>
        <v>0</v>
      </c>
      <c r="L48" s="21">
        <f t="shared" si="21"/>
        <v>0</v>
      </c>
      <c r="M48" s="21">
        <f t="shared" si="21"/>
        <v>0</v>
      </c>
      <c r="N48" s="21">
        <f t="shared" si="21"/>
        <v>0</v>
      </c>
      <c r="O48" s="21">
        <f t="shared" si="21"/>
        <v>0</v>
      </c>
      <c r="P48" s="21">
        <f t="shared" si="21"/>
        <v>0</v>
      </c>
      <c r="Q48" s="21">
        <f t="shared" si="21"/>
        <v>0</v>
      </c>
      <c r="R48" s="21">
        <f t="shared" si="21"/>
        <v>0</v>
      </c>
      <c r="S48" s="21">
        <f t="shared" si="21"/>
        <v>0</v>
      </c>
      <c r="T48" s="21">
        <f t="shared" si="21"/>
        <v>0</v>
      </c>
      <c r="U48" s="21">
        <f t="shared" si="21"/>
        <v>0</v>
      </c>
    </row>
    <row r="49" spans="1:21" ht="15" hidden="1">
      <c r="A49" s="2" t="s">
        <v>24</v>
      </c>
      <c r="B49" s="22">
        <f aca="true" t="shared" si="22" ref="B49:U49">B29-B48</f>
        <v>0</v>
      </c>
      <c r="C49" s="22">
        <f t="shared" si="22"/>
        <v>0</v>
      </c>
      <c r="D49" s="22">
        <f t="shared" si="22"/>
        <v>0</v>
      </c>
      <c r="E49" s="22">
        <f t="shared" si="22"/>
        <v>0</v>
      </c>
      <c r="F49" s="22">
        <f t="shared" si="22"/>
        <v>0</v>
      </c>
      <c r="G49" s="22">
        <f t="shared" si="22"/>
        <v>0</v>
      </c>
      <c r="H49" s="22">
        <f t="shared" si="22"/>
        <v>0</v>
      </c>
      <c r="I49" s="22">
        <f t="shared" si="22"/>
        <v>0</v>
      </c>
      <c r="J49" s="22">
        <f t="shared" si="22"/>
        <v>0</v>
      </c>
      <c r="K49" s="22">
        <f t="shared" si="22"/>
        <v>0</v>
      </c>
      <c r="L49" s="22">
        <f t="shared" si="22"/>
        <v>0</v>
      </c>
      <c r="M49" s="22">
        <f t="shared" si="22"/>
        <v>0</v>
      </c>
      <c r="N49" s="22">
        <f t="shared" si="22"/>
        <v>0</v>
      </c>
      <c r="O49" s="22">
        <f t="shared" si="22"/>
        <v>0</v>
      </c>
      <c r="P49" s="22">
        <f t="shared" si="22"/>
        <v>0</v>
      </c>
      <c r="Q49" s="22">
        <f t="shared" si="22"/>
        <v>0</v>
      </c>
      <c r="R49" s="22">
        <f t="shared" si="22"/>
        <v>0</v>
      </c>
      <c r="S49" s="22">
        <f t="shared" si="22"/>
        <v>0</v>
      </c>
      <c r="T49" s="22">
        <f t="shared" si="22"/>
        <v>0</v>
      </c>
      <c r="U49" s="22">
        <f t="shared" si="22"/>
        <v>0</v>
      </c>
    </row>
    <row r="50" spans="1:21" ht="15" hidden="1">
      <c r="A50" s="2" t="s">
        <v>25</v>
      </c>
      <c r="B50" s="23">
        <f aca="true" t="shared" si="23" ref="B50:U50">ROUNDDOWN(B49/2,0)/2</f>
        <v>0</v>
      </c>
      <c r="C50" s="23">
        <f t="shared" si="23"/>
        <v>0</v>
      </c>
      <c r="D50" s="23">
        <f t="shared" si="23"/>
        <v>0</v>
      </c>
      <c r="E50" s="23">
        <f t="shared" si="23"/>
        <v>0</v>
      </c>
      <c r="F50" s="23">
        <f t="shared" si="23"/>
        <v>0</v>
      </c>
      <c r="G50" s="23">
        <f t="shared" si="23"/>
        <v>0</v>
      </c>
      <c r="H50" s="23">
        <f t="shared" si="23"/>
        <v>0</v>
      </c>
      <c r="I50" s="23">
        <f t="shared" si="23"/>
        <v>0</v>
      </c>
      <c r="J50" s="23">
        <f t="shared" si="23"/>
        <v>0</v>
      </c>
      <c r="K50" s="23">
        <f t="shared" si="23"/>
        <v>0</v>
      </c>
      <c r="L50" s="23">
        <f t="shared" si="23"/>
        <v>0</v>
      </c>
      <c r="M50" s="23">
        <f t="shared" si="23"/>
        <v>0</v>
      </c>
      <c r="N50" s="23">
        <f t="shared" si="23"/>
        <v>0</v>
      </c>
      <c r="O50" s="23">
        <f t="shared" si="23"/>
        <v>0</v>
      </c>
      <c r="P50" s="23">
        <f t="shared" si="23"/>
        <v>0</v>
      </c>
      <c r="Q50" s="23">
        <f t="shared" si="23"/>
        <v>0</v>
      </c>
      <c r="R50" s="23">
        <f t="shared" si="23"/>
        <v>0</v>
      </c>
      <c r="S50" s="23">
        <f t="shared" si="23"/>
        <v>0</v>
      </c>
      <c r="T50" s="23">
        <f t="shared" si="23"/>
        <v>0</v>
      </c>
      <c r="U50" s="23">
        <f t="shared" si="23"/>
        <v>0</v>
      </c>
    </row>
    <row r="52" spans="2:17" ht="15">
      <c r="B52" s="31" t="s">
        <v>58</v>
      </c>
      <c r="C52" s="15" t="s">
        <v>54</v>
      </c>
      <c r="D52" s="15" t="s">
        <v>55</v>
      </c>
      <c r="E52" s="15" t="s">
        <v>56</v>
      </c>
      <c r="F52" s="15" t="s">
        <v>36</v>
      </c>
      <c r="G52" s="16" t="s">
        <v>37</v>
      </c>
      <c r="I52" s="31" t="s">
        <v>38</v>
      </c>
      <c r="J52" s="15"/>
      <c r="K52" s="16"/>
      <c r="M52" s="27" t="s">
        <v>30</v>
      </c>
      <c r="N52" s="18"/>
      <c r="O52" s="18"/>
      <c r="P52" s="18"/>
      <c r="Q52" s="18"/>
    </row>
    <row r="53" spans="2:17" ht="15">
      <c r="B53" s="17"/>
      <c r="C53" s="18"/>
      <c r="F53" s="18"/>
      <c r="G53" s="32"/>
      <c r="I53" s="17"/>
      <c r="J53" s="18"/>
      <c r="K53" s="32"/>
      <c r="M53" s="18" t="s">
        <v>31</v>
      </c>
      <c r="N53" s="18"/>
      <c r="O53" s="18"/>
      <c r="Q53" s="18">
        <v>2</v>
      </c>
    </row>
    <row r="54" spans="2:17" ht="15">
      <c r="B54" s="17"/>
      <c r="C54" s="18"/>
      <c r="F54" s="18"/>
      <c r="G54" s="32"/>
      <c r="I54" s="19"/>
      <c r="J54" s="12"/>
      <c r="K54" s="33"/>
      <c r="M54" s="18" t="s">
        <v>32</v>
      </c>
      <c r="N54" s="25"/>
      <c r="O54" s="26"/>
      <c r="Q54" s="18">
        <v>10</v>
      </c>
    </row>
    <row r="55" spans="2:17" ht="15">
      <c r="B55" s="17"/>
      <c r="C55" s="18"/>
      <c r="F55" s="18"/>
      <c r="G55" s="32"/>
      <c r="M55" t="s">
        <v>33</v>
      </c>
      <c r="Q55">
        <v>12.7</v>
      </c>
    </row>
    <row r="56" spans="2:17" ht="15">
      <c r="B56" s="17"/>
      <c r="C56" s="18"/>
      <c r="F56" s="18"/>
      <c r="G56" s="32"/>
      <c r="M56" t="s">
        <v>34</v>
      </c>
      <c r="Q56" s="22">
        <f>ROUND(((Q53^2)+((Q58/9)^2))^0.5,0)</f>
        <v>4</v>
      </c>
    </row>
    <row r="57" spans="2:7" ht="15">
      <c r="B57" s="17"/>
      <c r="C57" s="18"/>
      <c r="F57" s="18"/>
      <c r="G57" s="32"/>
    </row>
    <row r="58" spans="2:17" ht="15">
      <c r="B58" s="17"/>
      <c r="C58" s="18"/>
      <c r="F58" s="18"/>
      <c r="G58" s="32"/>
      <c r="M58" t="s">
        <v>35</v>
      </c>
      <c r="Q58" s="22">
        <f>ABS(Q54-Q55)*10</f>
        <v>26.999999999999993</v>
      </c>
    </row>
    <row r="59" spans="2:7" ht="15">
      <c r="B59" s="19" t="s">
        <v>57</v>
      </c>
      <c r="C59" s="35">
        <f>SUM(C53:C58)</f>
        <v>0</v>
      </c>
      <c r="D59" s="35">
        <f>SUM(D53:D58)</f>
        <v>0</v>
      </c>
      <c r="E59" s="35">
        <f>SUM(E53:E58)</f>
        <v>0</v>
      </c>
      <c r="F59" s="12"/>
      <c r="G59" s="33"/>
    </row>
    <row r="61" spans="11:16" ht="15">
      <c r="K61" s="18"/>
      <c r="L61" s="18"/>
      <c r="M61" s="18"/>
      <c r="N61" s="18"/>
      <c r="O61" s="18"/>
      <c r="P61" s="18"/>
    </row>
    <row r="62" spans="11:16" ht="15">
      <c r="K62" s="18"/>
      <c r="L62" s="18"/>
      <c r="M62" s="18"/>
      <c r="N62" s="18"/>
      <c r="O62" s="18"/>
      <c r="P62" s="18"/>
    </row>
    <row r="63" spans="11:16" ht="15">
      <c r="K63" s="18"/>
      <c r="L63" s="18"/>
      <c r="M63" s="18"/>
      <c r="N63" s="18"/>
      <c r="O63" s="18"/>
      <c r="P63" s="18"/>
    </row>
    <row r="64" spans="8:16" ht="15">
      <c r="H64" s="18"/>
      <c r="I64" s="18"/>
      <c r="J64" s="18"/>
      <c r="K64" s="18"/>
      <c r="L64" s="18"/>
      <c r="M64" s="18"/>
      <c r="N64" s="18"/>
      <c r="O64" s="18"/>
      <c r="P64" s="18"/>
    </row>
    <row r="65" spans="8:16" ht="15">
      <c r="H65" s="18"/>
      <c r="I65" s="18"/>
      <c r="J65" s="18"/>
      <c r="K65" s="18"/>
      <c r="L65" s="18"/>
      <c r="M65" s="18"/>
      <c r="N65" s="18"/>
      <c r="O65" s="18"/>
      <c r="P65" s="18"/>
    </row>
    <row r="66" spans="8:16" ht="15">
      <c r="H66" s="18"/>
      <c r="I66" s="18"/>
      <c r="J66" s="18"/>
      <c r="K66" s="18"/>
      <c r="L66" s="18"/>
      <c r="M66" s="18"/>
      <c r="N66" s="18"/>
      <c r="O66" s="18"/>
      <c r="P66" s="18"/>
    </row>
    <row r="67" spans="8:16" ht="15">
      <c r="H67" s="18"/>
      <c r="I67" s="18"/>
      <c r="J67" s="18"/>
      <c r="K67" s="18"/>
      <c r="L67" s="18"/>
      <c r="M67" s="18"/>
      <c r="N67" s="18"/>
      <c r="O67" s="18"/>
      <c r="P67" s="18"/>
    </row>
    <row r="68" spans="8:16" ht="15">
      <c r="H68" s="18"/>
      <c r="I68" s="18"/>
      <c r="J68" s="18"/>
      <c r="K68" s="18"/>
      <c r="L68" s="18"/>
      <c r="M68" s="18"/>
      <c r="N68" s="18"/>
      <c r="O68" s="18"/>
      <c r="P68" s="18"/>
    </row>
    <row r="69" spans="8:16" ht="15">
      <c r="H69" s="18"/>
      <c r="I69" s="18"/>
      <c r="J69" s="18"/>
      <c r="K69" s="18"/>
      <c r="L69" s="18"/>
      <c r="M69" s="18"/>
      <c r="N69" s="18"/>
      <c r="O69" s="18"/>
      <c r="P69" s="18"/>
    </row>
    <row r="72" spans="2:4" ht="15">
      <c r="B72" t="s">
        <v>26</v>
      </c>
      <c r="C72" t="s">
        <v>44</v>
      </c>
      <c r="D72" t="s">
        <v>49</v>
      </c>
    </row>
    <row r="73" spans="2:4" ht="15">
      <c r="B73" t="s">
        <v>39</v>
      </c>
      <c r="C73" t="s">
        <v>45</v>
      </c>
      <c r="D73" t="s">
        <v>50</v>
      </c>
    </row>
    <row r="74" spans="2:4" ht="15">
      <c r="B74" t="s">
        <v>40</v>
      </c>
      <c r="C74" s="6" t="s">
        <v>52</v>
      </c>
      <c r="D74" t="s">
        <v>29</v>
      </c>
    </row>
    <row r="75" spans="2:4" ht="15">
      <c r="B75" t="s">
        <v>41</v>
      </c>
      <c r="C75" t="s">
        <v>46</v>
      </c>
      <c r="D75" t="s">
        <v>51</v>
      </c>
    </row>
    <row r="76" spans="2:3" ht="15">
      <c r="B76" t="s">
        <v>42</v>
      </c>
      <c r="C76" t="s">
        <v>47</v>
      </c>
    </row>
    <row r="77" spans="2:3" ht="15">
      <c r="B77" t="s">
        <v>43</v>
      </c>
      <c r="C77" t="s">
        <v>48</v>
      </c>
    </row>
  </sheetData>
  <sheetProtection/>
  <dataValidations count="3">
    <dataValidation type="list" allowBlank="1" showInputMessage="1" showErrorMessage="1" sqref="B18:U18">
      <formula1>$D$72:$D$75</formula1>
    </dataValidation>
    <dataValidation type="list" showInputMessage="1" showErrorMessage="1" sqref="B8:U8">
      <formula1>$B$72:$B$78</formula1>
    </dataValidation>
    <dataValidation type="list" allowBlank="1" showInputMessage="1" showErrorMessage="1" sqref="B10:U10">
      <formula1>$C$72:$C$78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9" sqref="B9"/>
    </sheetView>
  </sheetViews>
  <sheetFormatPr defaultColWidth="9.140625" defaultRowHeight="15"/>
  <cols>
    <col min="1" max="1" width="22.140625" style="0" customWidth="1"/>
  </cols>
  <sheetData>
    <row r="1" spans="1:21" s="12" customFormat="1" ht="15">
      <c r="A1" s="10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20">
        <f aca="true" t="shared" si="0" ref="C5:U5">B5+(B17/10)</f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</row>
    <row r="6" spans="1:21" s="1" customFormat="1" ht="15">
      <c r="A6" s="1" t="s">
        <v>4</v>
      </c>
      <c r="B6" s="9"/>
      <c r="C6" s="20">
        <f aca="true" t="shared" si="1" ref="C6:U6">IF(C18="Idle",B6+B50-1,B6+B50)</f>
        <v>0</v>
      </c>
      <c r="D6" s="20">
        <f t="shared" si="1"/>
        <v>0</v>
      </c>
      <c r="E6" s="20">
        <f t="shared" si="1"/>
        <v>0</v>
      </c>
      <c r="F6" s="20">
        <f t="shared" si="1"/>
        <v>0</v>
      </c>
      <c r="G6" s="20">
        <f t="shared" si="1"/>
        <v>0</v>
      </c>
      <c r="H6" s="20">
        <f t="shared" si="1"/>
        <v>0</v>
      </c>
      <c r="I6" s="20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0">
        <f t="shared" si="1"/>
        <v>0</v>
      </c>
      <c r="O6" s="20">
        <f t="shared" si="1"/>
        <v>0</v>
      </c>
      <c r="P6" s="20">
        <f t="shared" si="1"/>
        <v>0</v>
      </c>
      <c r="Q6" s="20">
        <f t="shared" si="1"/>
        <v>0</v>
      </c>
      <c r="R6" s="20">
        <f t="shared" si="1"/>
        <v>0</v>
      </c>
      <c r="S6" s="20">
        <f t="shared" si="1"/>
        <v>0</v>
      </c>
      <c r="T6" s="20">
        <f t="shared" si="1"/>
        <v>0</v>
      </c>
      <c r="U6" s="20">
        <f t="shared" si="1"/>
        <v>0</v>
      </c>
    </row>
    <row r="7" spans="1:21" ht="15">
      <c r="A7" s="2" t="s">
        <v>5</v>
      </c>
      <c r="B7" s="7">
        <v>0</v>
      </c>
      <c r="C7" s="23">
        <f aca="true" t="shared" si="2" ref="C7:U7">IF(ABS(B12)+B13&lt;B6+B7,0.5,0)</f>
        <v>0</v>
      </c>
      <c r="D7" s="23">
        <f t="shared" si="2"/>
        <v>0</v>
      </c>
      <c r="E7" s="23">
        <f t="shared" si="2"/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3">
        <f t="shared" si="2"/>
        <v>0</v>
      </c>
      <c r="S7" s="23">
        <f t="shared" si="2"/>
        <v>0</v>
      </c>
      <c r="T7" s="23">
        <f t="shared" si="2"/>
        <v>0</v>
      </c>
      <c r="U7" s="23">
        <f t="shared" si="2"/>
        <v>0</v>
      </c>
    </row>
    <row r="8" spans="1:21" ht="15">
      <c r="A8" s="2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5">
      <c r="A9" s="2" t="s">
        <v>8</v>
      </c>
    </row>
    <row r="10" spans="1:21" s="12" customFormat="1" ht="15">
      <c r="A10" s="10" t="s">
        <v>9</v>
      </c>
      <c r="B10" s="13" t="s">
        <v>44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">
      <c r="A11" s="2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5" customFormat="1" ht="15">
      <c r="A12" s="4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28" customFormat="1" ht="15">
      <c r="A13" s="29" t="s">
        <v>27</v>
      </c>
      <c r="B13" s="30">
        <f aca="true" t="shared" si="3" ref="B13:U13">ROUNDDOWN(B6+B7,0)-ABS(B12)</f>
        <v>0</v>
      </c>
      <c r="C13" s="30">
        <f t="shared" si="3"/>
        <v>0</v>
      </c>
      <c r="D13" s="30">
        <f t="shared" si="3"/>
        <v>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>
        <f t="shared" si="3"/>
        <v>0</v>
      </c>
      <c r="P13" s="30">
        <f t="shared" si="3"/>
        <v>0</v>
      </c>
      <c r="Q13" s="30">
        <f t="shared" si="3"/>
        <v>0</v>
      </c>
      <c r="R13" s="30">
        <f t="shared" si="3"/>
        <v>0</v>
      </c>
      <c r="S13" s="30">
        <f t="shared" si="3"/>
        <v>0</v>
      </c>
      <c r="T13" s="30">
        <f t="shared" si="3"/>
        <v>0</v>
      </c>
      <c r="U13" s="30">
        <f t="shared" si="3"/>
        <v>0</v>
      </c>
    </row>
    <row r="14" spans="1:21" ht="15">
      <c r="A14" s="2" t="s">
        <v>11</v>
      </c>
      <c r="B14" s="34">
        <f aca="true" t="shared" si="4" ref="B14:U14">B12*9</f>
        <v>0</v>
      </c>
      <c r="C14" s="34">
        <f t="shared" si="4"/>
        <v>0</v>
      </c>
      <c r="D14" s="34">
        <f t="shared" si="4"/>
        <v>0</v>
      </c>
      <c r="E14" s="34">
        <f t="shared" si="4"/>
        <v>0</v>
      </c>
      <c r="F14" s="34">
        <f t="shared" si="4"/>
        <v>0</v>
      </c>
      <c r="G14" s="34">
        <f t="shared" si="4"/>
        <v>0</v>
      </c>
      <c r="H14" s="34">
        <f t="shared" si="4"/>
        <v>0</v>
      </c>
      <c r="I14" s="34">
        <f t="shared" si="4"/>
        <v>0</v>
      </c>
      <c r="J14" s="34">
        <f t="shared" si="4"/>
        <v>0</v>
      </c>
      <c r="K14" s="34">
        <f t="shared" si="4"/>
        <v>0</v>
      </c>
      <c r="L14" s="34">
        <f t="shared" si="4"/>
        <v>0</v>
      </c>
      <c r="M14" s="34">
        <f t="shared" si="4"/>
        <v>0</v>
      </c>
      <c r="N14" s="34">
        <f t="shared" si="4"/>
        <v>0</v>
      </c>
      <c r="O14" s="34">
        <f t="shared" si="4"/>
        <v>0</v>
      </c>
      <c r="P14" s="34">
        <f t="shared" si="4"/>
        <v>0</v>
      </c>
      <c r="Q14" s="34">
        <f t="shared" si="4"/>
        <v>0</v>
      </c>
      <c r="R14" s="34">
        <f t="shared" si="4"/>
        <v>0</v>
      </c>
      <c r="S14" s="34">
        <f t="shared" si="4"/>
        <v>0</v>
      </c>
      <c r="T14" s="34">
        <f t="shared" si="4"/>
        <v>0</v>
      </c>
      <c r="U14" s="34">
        <f t="shared" si="4"/>
        <v>0</v>
      </c>
    </row>
    <row r="15" spans="1:5" ht="15">
      <c r="A15" s="2" t="s">
        <v>12</v>
      </c>
      <c r="E15" s="24"/>
    </row>
    <row r="16" spans="1:5" ht="15">
      <c r="A16" s="2" t="s">
        <v>78</v>
      </c>
      <c r="E16" s="24"/>
    </row>
    <row r="17" spans="1:21" s="12" customFormat="1" ht="15">
      <c r="A17" s="14" t="s">
        <v>13</v>
      </c>
      <c r="B17" s="21">
        <f aca="true" t="shared" si="5" ref="B17:U17">SUM(B14:B16)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si="5"/>
        <v>0</v>
      </c>
      <c r="I17" s="21">
        <f t="shared" si="5"/>
        <v>0</v>
      </c>
      <c r="J17" s="21">
        <f t="shared" si="5"/>
        <v>0</v>
      </c>
      <c r="K17" s="21">
        <f t="shared" si="5"/>
        <v>0</v>
      </c>
      <c r="L17" s="21">
        <f t="shared" si="5"/>
        <v>0</v>
      </c>
      <c r="M17" s="21">
        <f t="shared" si="5"/>
        <v>0</v>
      </c>
      <c r="N17" s="21">
        <f t="shared" si="5"/>
        <v>0</v>
      </c>
      <c r="O17" s="21">
        <f t="shared" si="5"/>
        <v>0</v>
      </c>
      <c r="P17" s="21">
        <f t="shared" si="5"/>
        <v>0</v>
      </c>
      <c r="Q17" s="21">
        <f t="shared" si="5"/>
        <v>0</v>
      </c>
      <c r="R17" s="21">
        <f t="shared" si="5"/>
        <v>0</v>
      </c>
      <c r="S17" s="21">
        <f t="shared" si="5"/>
        <v>0</v>
      </c>
      <c r="T17" s="21">
        <f t="shared" si="5"/>
        <v>0</v>
      </c>
      <c r="U17" s="21">
        <f t="shared" si="5"/>
        <v>0</v>
      </c>
    </row>
    <row r="18" spans="1:21" ht="15">
      <c r="A18" s="1" t="s">
        <v>14</v>
      </c>
      <c r="B18" s="3" t="s">
        <v>29</v>
      </c>
      <c r="C18" s="3" t="s">
        <v>29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3" t="s">
        <v>29</v>
      </c>
      <c r="S18" s="3" t="s">
        <v>29</v>
      </c>
      <c r="T18" s="3" t="s">
        <v>29</v>
      </c>
      <c r="U18" s="3" t="s">
        <v>29</v>
      </c>
    </row>
    <row r="19" ht="15">
      <c r="A19" s="2" t="s">
        <v>16</v>
      </c>
    </row>
    <row r="20" spans="1:21" s="12" customFormat="1" ht="15">
      <c r="A20" s="14" t="s">
        <v>15</v>
      </c>
      <c r="C20" s="21">
        <f aca="true" t="shared" si="6" ref="C20:U20">IF(B49&gt;0,ROUND(B49-(4*B50),1),0)</f>
        <v>0</v>
      </c>
      <c r="D20" s="21">
        <f t="shared" si="6"/>
        <v>0</v>
      </c>
      <c r="E20" s="21">
        <f t="shared" si="6"/>
        <v>0</v>
      </c>
      <c r="F20" s="21">
        <f t="shared" si="6"/>
        <v>0</v>
      </c>
      <c r="G20" s="21">
        <f t="shared" si="6"/>
        <v>0</v>
      </c>
      <c r="H20" s="21">
        <f t="shared" si="6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1">
        <f t="shared" si="6"/>
        <v>0</v>
      </c>
      <c r="M20" s="21">
        <f t="shared" si="6"/>
        <v>0</v>
      </c>
      <c r="N20" s="21">
        <f t="shared" si="6"/>
        <v>0</v>
      </c>
      <c r="O20" s="21">
        <f t="shared" si="6"/>
        <v>0</v>
      </c>
      <c r="P20" s="21">
        <f t="shared" si="6"/>
        <v>0</v>
      </c>
      <c r="Q20" s="21">
        <f t="shared" si="6"/>
        <v>0</v>
      </c>
      <c r="R20" s="21">
        <f t="shared" si="6"/>
        <v>0</v>
      </c>
      <c r="S20" s="21">
        <f t="shared" si="6"/>
        <v>0</v>
      </c>
      <c r="T20" s="21">
        <f t="shared" si="6"/>
        <v>0</v>
      </c>
      <c r="U20" s="21">
        <f t="shared" si="6"/>
        <v>0</v>
      </c>
    </row>
    <row r="21" spans="1:21" ht="15" hidden="1">
      <c r="A21" s="2" t="s">
        <v>66</v>
      </c>
      <c r="B21" s="22">
        <f aca="true" t="shared" si="7" ref="B21:U21">IF(B17&lt;0,ABS(B17/3),0)</f>
        <v>0</v>
      </c>
      <c r="C21" s="22">
        <f t="shared" si="7"/>
        <v>0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0</v>
      </c>
      <c r="N21" s="22">
        <f t="shared" si="7"/>
        <v>0</v>
      </c>
      <c r="O21" s="22">
        <f t="shared" si="7"/>
        <v>0</v>
      </c>
      <c r="P21" s="22">
        <f t="shared" si="7"/>
        <v>0</v>
      </c>
      <c r="Q21" s="22">
        <f t="shared" si="7"/>
        <v>0</v>
      </c>
      <c r="R21" s="22">
        <f t="shared" si="7"/>
        <v>0</v>
      </c>
      <c r="S21" s="22">
        <f t="shared" si="7"/>
        <v>0</v>
      </c>
      <c r="T21" s="22">
        <f t="shared" si="7"/>
        <v>0</v>
      </c>
      <c r="U21" s="22">
        <f t="shared" si="7"/>
        <v>0</v>
      </c>
    </row>
    <row r="22" spans="1:21" ht="15" hidden="1">
      <c r="A22" s="2" t="s">
        <v>77</v>
      </c>
      <c r="B22" s="22">
        <f aca="true" t="shared" si="8" ref="B22:U22">IF(B6&gt;8.5,ROUND(2*B21*0.5,0)/2,0)</f>
        <v>0</v>
      </c>
      <c r="C22" s="22">
        <f t="shared" si="8"/>
        <v>0</v>
      </c>
      <c r="D22" s="22">
        <f t="shared" si="8"/>
        <v>0</v>
      </c>
      <c r="E22" s="22">
        <f t="shared" si="8"/>
        <v>0</v>
      </c>
      <c r="F22" s="22">
        <f t="shared" si="8"/>
        <v>0</v>
      </c>
      <c r="G22" s="22">
        <f t="shared" si="8"/>
        <v>0</v>
      </c>
      <c r="H22" s="22">
        <f t="shared" si="8"/>
        <v>0</v>
      </c>
      <c r="I22" s="22">
        <f t="shared" si="8"/>
        <v>0</v>
      </c>
      <c r="J22" s="22">
        <f t="shared" si="8"/>
        <v>0</v>
      </c>
      <c r="K22" s="22">
        <f t="shared" si="8"/>
        <v>0</v>
      </c>
      <c r="L22" s="22">
        <f t="shared" si="8"/>
        <v>0</v>
      </c>
      <c r="M22" s="22">
        <f t="shared" si="8"/>
        <v>0</v>
      </c>
      <c r="N22" s="22">
        <f t="shared" si="8"/>
        <v>0</v>
      </c>
      <c r="O22" s="22">
        <f t="shared" si="8"/>
        <v>0</v>
      </c>
      <c r="P22" s="22">
        <f t="shared" si="8"/>
        <v>0</v>
      </c>
      <c r="Q22" s="22">
        <f t="shared" si="8"/>
        <v>0</v>
      </c>
      <c r="R22" s="22">
        <f t="shared" si="8"/>
        <v>0</v>
      </c>
      <c r="S22" s="22">
        <f t="shared" si="8"/>
        <v>0</v>
      </c>
      <c r="T22" s="22">
        <f t="shared" si="8"/>
        <v>0</v>
      </c>
      <c r="U22" s="22">
        <f t="shared" si="8"/>
        <v>0</v>
      </c>
    </row>
    <row r="23" spans="1:21" ht="15" hidden="1">
      <c r="A23" s="2" t="s">
        <v>68</v>
      </c>
      <c r="B23" s="22">
        <f aca="true" t="shared" si="9" ref="B23:U23">IF(B6&lt;9,IF(B6&gt;4.5,ROUND(2*B21,0)/2,0),0)</f>
        <v>0</v>
      </c>
      <c r="C23" s="22">
        <f t="shared" si="9"/>
        <v>0</v>
      </c>
      <c r="D23" s="22">
        <f t="shared" si="9"/>
        <v>0</v>
      </c>
      <c r="E23" s="22">
        <f t="shared" si="9"/>
        <v>0</v>
      </c>
      <c r="F23" s="22">
        <f t="shared" si="9"/>
        <v>0</v>
      </c>
      <c r="G23" s="22">
        <f t="shared" si="9"/>
        <v>0</v>
      </c>
      <c r="H23" s="22">
        <f t="shared" si="9"/>
        <v>0</v>
      </c>
      <c r="I23" s="22">
        <f t="shared" si="9"/>
        <v>0</v>
      </c>
      <c r="J23" s="22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22">
        <f t="shared" si="9"/>
        <v>0</v>
      </c>
      <c r="Q23" s="22">
        <f t="shared" si="9"/>
        <v>0</v>
      </c>
      <c r="R23" s="22">
        <f t="shared" si="9"/>
        <v>0</v>
      </c>
      <c r="S23" s="22">
        <f t="shared" si="9"/>
        <v>0</v>
      </c>
      <c r="T23" s="22">
        <f t="shared" si="9"/>
        <v>0</v>
      </c>
      <c r="U23" s="22">
        <f t="shared" si="9"/>
        <v>0</v>
      </c>
    </row>
    <row r="24" spans="1:21" ht="15" hidden="1">
      <c r="A24" s="2" t="s">
        <v>69</v>
      </c>
      <c r="B24" s="22">
        <f aca="true" t="shared" si="10" ref="B24:U24">IF(B6&lt;5,IF(B6&gt;2.5,ROUND(2*B21*1.5,0)/2,0),0)</f>
        <v>0</v>
      </c>
      <c r="C24" s="22">
        <f t="shared" si="10"/>
        <v>0</v>
      </c>
      <c r="D24" s="22">
        <f t="shared" si="10"/>
        <v>0</v>
      </c>
      <c r="E24" s="22">
        <f t="shared" si="10"/>
        <v>0</v>
      </c>
      <c r="F24" s="22">
        <f t="shared" si="10"/>
        <v>0</v>
      </c>
      <c r="G24" s="22">
        <f t="shared" si="10"/>
        <v>0</v>
      </c>
      <c r="H24" s="22">
        <f t="shared" si="10"/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22">
        <f t="shared" si="10"/>
        <v>0</v>
      </c>
      <c r="P24" s="22">
        <f t="shared" si="10"/>
        <v>0</v>
      </c>
      <c r="Q24" s="22">
        <f t="shared" si="10"/>
        <v>0</v>
      </c>
      <c r="R24" s="22">
        <f t="shared" si="10"/>
        <v>0</v>
      </c>
      <c r="S24" s="22">
        <f t="shared" si="10"/>
        <v>0</v>
      </c>
      <c r="T24" s="22">
        <f t="shared" si="10"/>
        <v>0</v>
      </c>
      <c r="U24" s="22">
        <f t="shared" si="10"/>
        <v>0</v>
      </c>
    </row>
    <row r="25" spans="1:21" ht="15" hidden="1">
      <c r="A25" s="2" t="s">
        <v>70</v>
      </c>
      <c r="B25" s="22">
        <f aca="true" t="shared" si="11" ref="B25:U25">IF(B6&lt;3,IF(B6&gt;1.5,ROUND(B21*3*2,0)/2,0),0)</f>
        <v>0</v>
      </c>
      <c r="C25" s="22">
        <f t="shared" si="11"/>
        <v>0</v>
      </c>
      <c r="D25" s="22">
        <f t="shared" si="11"/>
        <v>0</v>
      </c>
      <c r="E25" s="22">
        <f t="shared" si="11"/>
        <v>0</v>
      </c>
      <c r="F25" s="22">
        <f t="shared" si="11"/>
        <v>0</v>
      </c>
      <c r="G25" s="22">
        <f t="shared" si="11"/>
        <v>0</v>
      </c>
      <c r="H25" s="22">
        <f t="shared" si="11"/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1"/>
        <v>0</v>
      </c>
      <c r="R25" s="22">
        <f t="shared" si="11"/>
        <v>0</v>
      </c>
      <c r="S25" s="22">
        <f t="shared" si="11"/>
        <v>0</v>
      </c>
      <c r="T25" s="22">
        <f t="shared" si="11"/>
        <v>0</v>
      </c>
      <c r="U25" s="22">
        <f t="shared" si="11"/>
        <v>0</v>
      </c>
    </row>
    <row r="26" spans="1:21" ht="15" hidden="1">
      <c r="A26" s="2" t="s">
        <v>71</v>
      </c>
      <c r="B26" s="22">
        <f aca="true" t="shared" si="12" ref="B26:U26">IF(B6&lt;2,ROUND(B21*4*2,0)/2,0)</f>
        <v>0</v>
      </c>
      <c r="C26" s="22">
        <f t="shared" si="12"/>
        <v>0</v>
      </c>
      <c r="D26" s="22">
        <f t="shared" si="12"/>
        <v>0</v>
      </c>
      <c r="E26" s="22">
        <f t="shared" si="12"/>
        <v>0</v>
      </c>
      <c r="F26" s="22">
        <f t="shared" si="12"/>
        <v>0</v>
      </c>
      <c r="G26" s="22">
        <f t="shared" si="12"/>
        <v>0</v>
      </c>
      <c r="H26" s="22">
        <f t="shared" si="12"/>
        <v>0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0</v>
      </c>
      <c r="P26" s="22">
        <f t="shared" si="12"/>
        <v>0</v>
      </c>
      <c r="Q26" s="22">
        <f t="shared" si="12"/>
        <v>0</v>
      </c>
      <c r="R26" s="22">
        <f t="shared" si="12"/>
        <v>0</v>
      </c>
      <c r="S26" s="22">
        <f t="shared" si="12"/>
        <v>0</v>
      </c>
      <c r="T26" s="22">
        <f t="shared" si="12"/>
        <v>0</v>
      </c>
      <c r="U26" s="22">
        <f t="shared" si="12"/>
        <v>0</v>
      </c>
    </row>
    <row r="27" spans="1:21" ht="15" hidden="1">
      <c r="A27" s="2" t="s">
        <v>64</v>
      </c>
      <c r="B27" s="22">
        <f aca="true" t="shared" si="13" ref="B27:U27">IF(B10="D",1,IF(B10="(D)",1,0))</f>
        <v>0</v>
      </c>
      <c r="C27" s="22">
        <f t="shared" si="13"/>
        <v>0</v>
      </c>
      <c r="D27" s="22">
        <f t="shared" si="13"/>
        <v>0</v>
      </c>
      <c r="E27" s="22">
        <f t="shared" si="13"/>
        <v>0</v>
      </c>
      <c r="F27" s="22">
        <f t="shared" si="13"/>
        <v>0</v>
      </c>
      <c r="G27" s="22">
        <f t="shared" si="13"/>
        <v>0</v>
      </c>
      <c r="H27" s="22">
        <f t="shared" si="13"/>
        <v>0</v>
      </c>
      <c r="I27" s="22">
        <f t="shared" si="13"/>
        <v>0</v>
      </c>
      <c r="J27" s="22">
        <f t="shared" si="13"/>
        <v>0</v>
      </c>
      <c r="K27" s="22">
        <f t="shared" si="13"/>
        <v>0</v>
      </c>
      <c r="L27" s="22">
        <f t="shared" si="13"/>
        <v>0</v>
      </c>
      <c r="M27" s="22">
        <f t="shared" si="13"/>
        <v>0</v>
      </c>
      <c r="N27" s="22">
        <f t="shared" si="13"/>
        <v>0</v>
      </c>
      <c r="O27" s="22">
        <f t="shared" si="13"/>
        <v>0</v>
      </c>
      <c r="P27" s="22">
        <f t="shared" si="13"/>
        <v>0</v>
      </c>
      <c r="Q27" s="22">
        <f t="shared" si="13"/>
        <v>0</v>
      </c>
      <c r="R27" s="22">
        <f t="shared" si="13"/>
        <v>0</v>
      </c>
      <c r="S27" s="22">
        <f t="shared" si="13"/>
        <v>0</v>
      </c>
      <c r="T27" s="22">
        <f t="shared" si="13"/>
        <v>0</v>
      </c>
      <c r="U27" s="22">
        <f t="shared" si="13"/>
        <v>0</v>
      </c>
    </row>
    <row r="28" spans="1:21" ht="15" hidden="1">
      <c r="A28" s="2" t="s">
        <v>65</v>
      </c>
      <c r="B28" s="22">
        <f aca="true" t="shared" si="14" ref="B28:U28">IF(B45&gt;0,IF(ROUNDDOWN(B31,0)/2&gt;B45,B45,ROUNDDOWN(B31,0)/2),0)</f>
        <v>0</v>
      </c>
      <c r="C28" s="22">
        <f t="shared" si="14"/>
        <v>0</v>
      </c>
      <c r="D28" s="22">
        <f t="shared" si="14"/>
        <v>0</v>
      </c>
      <c r="E28" s="22">
        <f t="shared" si="14"/>
        <v>0</v>
      </c>
      <c r="F28" s="22">
        <f t="shared" si="14"/>
        <v>0</v>
      </c>
      <c r="G28" s="22">
        <f t="shared" si="14"/>
        <v>0</v>
      </c>
      <c r="H28" s="22">
        <f t="shared" si="14"/>
        <v>0</v>
      </c>
      <c r="I28" s="22">
        <f t="shared" si="14"/>
        <v>0</v>
      </c>
      <c r="J28" s="22">
        <f t="shared" si="14"/>
        <v>0</v>
      </c>
      <c r="K28" s="22">
        <f t="shared" si="14"/>
        <v>0</v>
      </c>
      <c r="L28" s="22">
        <f t="shared" si="14"/>
        <v>0</v>
      </c>
      <c r="M28" s="22">
        <f t="shared" si="14"/>
        <v>0</v>
      </c>
      <c r="N28" s="22">
        <f t="shared" si="14"/>
        <v>0</v>
      </c>
      <c r="O28" s="22">
        <f t="shared" si="14"/>
        <v>0</v>
      </c>
      <c r="P28" s="22">
        <f t="shared" si="14"/>
        <v>0</v>
      </c>
      <c r="Q28" s="22">
        <f t="shared" si="14"/>
        <v>0</v>
      </c>
      <c r="R28" s="22">
        <f t="shared" si="14"/>
        <v>0</v>
      </c>
      <c r="S28" s="22">
        <f t="shared" si="14"/>
        <v>0</v>
      </c>
      <c r="T28" s="22">
        <f t="shared" si="14"/>
        <v>0</v>
      </c>
      <c r="U28" s="22">
        <f t="shared" si="14"/>
        <v>0</v>
      </c>
    </row>
    <row r="29" spans="1:21" s="12" customFormat="1" ht="15" hidden="1">
      <c r="A29" s="14" t="s">
        <v>17</v>
      </c>
      <c r="B29" s="21">
        <f aca="true" t="shared" si="15" ref="B29:U29">SUM(B19:B28)-B21</f>
        <v>0</v>
      </c>
      <c r="C29" s="21">
        <f t="shared" si="15"/>
        <v>0</v>
      </c>
      <c r="D29" s="21">
        <f t="shared" si="15"/>
        <v>0</v>
      </c>
      <c r="E29" s="21">
        <f t="shared" si="15"/>
        <v>0</v>
      </c>
      <c r="F29" s="21">
        <f t="shared" si="15"/>
        <v>0</v>
      </c>
      <c r="G29" s="21">
        <f t="shared" si="15"/>
        <v>0</v>
      </c>
      <c r="H29" s="21">
        <f t="shared" si="15"/>
        <v>0</v>
      </c>
      <c r="I29" s="21">
        <f t="shared" si="15"/>
        <v>0</v>
      </c>
      <c r="J29" s="21">
        <f t="shared" si="15"/>
        <v>0</v>
      </c>
      <c r="K29" s="21">
        <f t="shared" si="15"/>
        <v>0</v>
      </c>
      <c r="L29" s="21">
        <f t="shared" si="15"/>
        <v>0</v>
      </c>
      <c r="M29" s="21">
        <f t="shared" si="15"/>
        <v>0</v>
      </c>
      <c r="N29" s="21">
        <f t="shared" si="15"/>
        <v>0</v>
      </c>
      <c r="O29" s="21">
        <f t="shared" si="15"/>
        <v>0</v>
      </c>
      <c r="P29" s="21">
        <f t="shared" si="15"/>
        <v>0</v>
      </c>
      <c r="Q29" s="21">
        <f t="shared" si="15"/>
        <v>0</v>
      </c>
      <c r="R29" s="21">
        <f t="shared" si="15"/>
        <v>0</v>
      </c>
      <c r="S29" s="21">
        <f t="shared" si="15"/>
        <v>0</v>
      </c>
      <c r="T29" s="21">
        <f t="shared" si="15"/>
        <v>0</v>
      </c>
      <c r="U29" s="21">
        <f t="shared" si="15"/>
        <v>0</v>
      </c>
    </row>
    <row r="30" spans="1:21" ht="15">
      <c r="A30" s="2" t="s">
        <v>18</v>
      </c>
      <c r="C30" s="22">
        <f aca="true" t="shared" si="16" ref="C30:U30">IF(B49&lt;0,ROUND(-B49+(4*B50),1),0)</f>
        <v>0</v>
      </c>
      <c r="D30" s="22">
        <f t="shared" si="16"/>
        <v>0</v>
      </c>
      <c r="E30" s="22">
        <f t="shared" si="16"/>
        <v>0</v>
      </c>
      <c r="F30" s="22">
        <f t="shared" si="16"/>
        <v>0</v>
      </c>
      <c r="G30" s="22">
        <f t="shared" si="16"/>
        <v>0</v>
      </c>
      <c r="H30" s="22">
        <f t="shared" si="16"/>
        <v>0</v>
      </c>
      <c r="I30" s="22">
        <f t="shared" si="16"/>
        <v>0</v>
      </c>
      <c r="J30" s="22">
        <f t="shared" si="16"/>
        <v>0</v>
      </c>
      <c r="K30" s="22">
        <f t="shared" si="16"/>
        <v>0</v>
      </c>
      <c r="L30" s="22">
        <f t="shared" si="16"/>
        <v>0</v>
      </c>
      <c r="M30" s="22">
        <f t="shared" si="16"/>
        <v>0</v>
      </c>
      <c r="N30" s="22">
        <f t="shared" si="16"/>
        <v>0</v>
      </c>
      <c r="O30" s="22">
        <f t="shared" si="16"/>
        <v>0</v>
      </c>
      <c r="P30" s="22">
        <f t="shared" si="16"/>
        <v>0</v>
      </c>
      <c r="Q30" s="22">
        <f t="shared" si="16"/>
        <v>0</v>
      </c>
      <c r="R30" s="22">
        <f t="shared" si="16"/>
        <v>0</v>
      </c>
      <c r="S30" s="22">
        <f t="shared" si="16"/>
        <v>0</v>
      </c>
      <c r="T30" s="22">
        <f t="shared" si="16"/>
        <v>0</v>
      </c>
      <c r="U30" s="22">
        <f t="shared" si="16"/>
        <v>0</v>
      </c>
    </row>
    <row r="31" ht="15">
      <c r="A31" s="2" t="s">
        <v>19</v>
      </c>
    </row>
    <row r="32" spans="1:21" ht="15" hidden="1">
      <c r="A32" s="2" t="s">
        <v>67</v>
      </c>
      <c r="B32" s="22">
        <f aca="true" t="shared" si="17" ref="B32:U32">IF(B17&gt;0,(B17-B16)/3,0)</f>
        <v>0</v>
      </c>
      <c r="C32" s="22">
        <f t="shared" si="17"/>
        <v>0</v>
      </c>
      <c r="D32" s="22">
        <f t="shared" si="17"/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  <c r="P32" s="22">
        <f t="shared" si="17"/>
        <v>0</v>
      </c>
      <c r="Q32" s="22">
        <f t="shared" si="17"/>
        <v>0</v>
      </c>
      <c r="R32" s="22">
        <f t="shared" si="17"/>
        <v>0</v>
      </c>
      <c r="S32" s="22">
        <f t="shared" si="17"/>
        <v>0</v>
      </c>
      <c r="T32" s="22">
        <f t="shared" si="17"/>
        <v>0</v>
      </c>
      <c r="U32" s="22">
        <f t="shared" si="17"/>
        <v>0</v>
      </c>
    </row>
    <row r="33" spans="1:21" ht="15" hidden="1">
      <c r="A33" s="2" t="s">
        <v>72</v>
      </c>
      <c r="B33" s="22">
        <f aca="true" t="shared" si="18" ref="B33:U33">IF(B6&gt;8.5,ROUND(2*B32*0.5,0)/2,0)</f>
        <v>0</v>
      </c>
      <c r="C33" s="22">
        <f t="shared" si="18"/>
        <v>0</v>
      </c>
      <c r="D33" s="22">
        <f t="shared" si="18"/>
        <v>0</v>
      </c>
      <c r="E33" s="22">
        <f t="shared" si="18"/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  <c r="P33" s="22">
        <f t="shared" si="18"/>
        <v>0</v>
      </c>
      <c r="Q33" s="22">
        <f t="shared" si="18"/>
        <v>0</v>
      </c>
      <c r="R33" s="22">
        <f t="shared" si="18"/>
        <v>0</v>
      </c>
      <c r="S33" s="22">
        <f t="shared" si="18"/>
        <v>0</v>
      </c>
      <c r="T33" s="22">
        <f t="shared" si="18"/>
        <v>0</v>
      </c>
      <c r="U33" s="22">
        <f t="shared" si="18"/>
        <v>0</v>
      </c>
    </row>
    <row r="34" spans="1:21" ht="15" hidden="1">
      <c r="A34" s="2" t="s">
        <v>73</v>
      </c>
      <c r="B34" s="22">
        <f aca="true" t="shared" si="19" ref="B34:U34">IF(B6&lt;9,IF(B6&gt;4.5,ROUND(2*B32,0)/2,0),0)</f>
        <v>0</v>
      </c>
      <c r="C34" s="22">
        <f t="shared" si="19"/>
        <v>0</v>
      </c>
      <c r="D34" s="22">
        <f t="shared" si="19"/>
        <v>0</v>
      </c>
      <c r="E34" s="22">
        <f t="shared" si="19"/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  <c r="P34" s="22">
        <f t="shared" si="19"/>
        <v>0</v>
      </c>
      <c r="Q34" s="22">
        <f t="shared" si="19"/>
        <v>0</v>
      </c>
      <c r="R34" s="22">
        <f t="shared" si="19"/>
        <v>0</v>
      </c>
      <c r="S34" s="22">
        <f t="shared" si="19"/>
        <v>0</v>
      </c>
      <c r="T34" s="22">
        <f t="shared" si="19"/>
        <v>0</v>
      </c>
      <c r="U34" s="22">
        <f t="shared" si="19"/>
        <v>0</v>
      </c>
    </row>
    <row r="35" spans="1:21" ht="15" hidden="1">
      <c r="A35" s="2" t="s">
        <v>74</v>
      </c>
      <c r="B35" s="22">
        <f aca="true" t="shared" si="20" ref="B35:U35">IF(B6&lt;5,IF(B6&gt;2.5,ROUND(2*B32*1.5,0)/2,0),0)</f>
        <v>0</v>
      </c>
      <c r="C35" s="22">
        <f t="shared" si="20"/>
        <v>0</v>
      </c>
      <c r="D35" s="22">
        <f t="shared" si="20"/>
        <v>0</v>
      </c>
      <c r="E35" s="22">
        <f t="shared" si="20"/>
        <v>0</v>
      </c>
      <c r="F35" s="22">
        <f t="shared" si="20"/>
        <v>0</v>
      </c>
      <c r="G35" s="22">
        <f t="shared" si="20"/>
        <v>0</v>
      </c>
      <c r="H35" s="22">
        <f t="shared" si="20"/>
        <v>0</v>
      </c>
      <c r="I35" s="22">
        <f t="shared" si="20"/>
        <v>0</v>
      </c>
      <c r="J35" s="22">
        <f t="shared" si="20"/>
        <v>0</v>
      </c>
      <c r="K35" s="22">
        <f t="shared" si="20"/>
        <v>0</v>
      </c>
      <c r="L35" s="22">
        <f t="shared" si="20"/>
        <v>0</v>
      </c>
      <c r="M35" s="22">
        <f t="shared" si="20"/>
        <v>0</v>
      </c>
      <c r="N35" s="22">
        <f t="shared" si="20"/>
        <v>0</v>
      </c>
      <c r="O35" s="22">
        <f t="shared" si="20"/>
        <v>0</v>
      </c>
      <c r="P35" s="22">
        <f t="shared" si="20"/>
        <v>0</v>
      </c>
      <c r="Q35" s="22">
        <f t="shared" si="20"/>
        <v>0</v>
      </c>
      <c r="R35" s="22">
        <f t="shared" si="20"/>
        <v>0</v>
      </c>
      <c r="S35" s="22">
        <f t="shared" si="20"/>
        <v>0</v>
      </c>
      <c r="T35" s="22">
        <f t="shared" si="20"/>
        <v>0</v>
      </c>
      <c r="U35" s="22">
        <f t="shared" si="20"/>
        <v>0</v>
      </c>
    </row>
    <row r="36" spans="1:21" ht="15" hidden="1">
      <c r="A36" s="2" t="s">
        <v>75</v>
      </c>
      <c r="B36" s="22">
        <f aca="true" t="shared" si="21" ref="B36:U36">IF(B6&lt;3,IF(B6&gt;1.5,ROUND(2*B32*3,0)/2,0),0)</f>
        <v>0</v>
      </c>
      <c r="C36" s="22">
        <f t="shared" si="21"/>
        <v>0</v>
      </c>
      <c r="D36" s="22">
        <f t="shared" si="21"/>
        <v>0</v>
      </c>
      <c r="E36" s="22">
        <f t="shared" si="21"/>
        <v>0</v>
      </c>
      <c r="F36" s="22">
        <f t="shared" si="21"/>
        <v>0</v>
      </c>
      <c r="G36" s="22">
        <f t="shared" si="21"/>
        <v>0</v>
      </c>
      <c r="H36" s="22">
        <f t="shared" si="21"/>
        <v>0</v>
      </c>
      <c r="I36" s="22">
        <f t="shared" si="21"/>
        <v>0</v>
      </c>
      <c r="J36" s="22">
        <f t="shared" si="21"/>
        <v>0</v>
      </c>
      <c r="K36" s="22">
        <f t="shared" si="21"/>
        <v>0</v>
      </c>
      <c r="L36" s="22">
        <f t="shared" si="21"/>
        <v>0</v>
      </c>
      <c r="M36" s="22">
        <f t="shared" si="21"/>
        <v>0</v>
      </c>
      <c r="N36" s="22">
        <f t="shared" si="21"/>
        <v>0</v>
      </c>
      <c r="O36" s="22">
        <f t="shared" si="21"/>
        <v>0</v>
      </c>
      <c r="P36" s="22">
        <f t="shared" si="21"/>
        <v>0</v>
      </c>
      <c r="Q36" s="22">
        <f t="shared" si="21"/>
        <v>0</v>
      </c>
      <c r="R36" s="22">
        <f t="shared" si="21"/>
        <v>0</v>
      </c>
      <c r="S36" s="22">
        <f t="shared" si="21"/>
        <v>0</v>
      </c>
      <c r="T36" s="22">
        <f t="shared" si="21"/>
        <v>0</v>
      </c>
      <c r="U36" s="22">
        <f t="shared" si="21"/>
        <v>0</v>
      </c>
    </row>
    <row r="37" spans="1:21" ht="15" hidden="1">
      <c r="A37" s="2" t="s">
        <v>76</v>
      </c>
      <c r="B37" s="22">
        <f aca="true" t="shared" si="22" ref="B37:U37">IF(B6&lt;2,ROUND(2*B32*4,0)/2,0)</f>
        <v>0</v>
      </c>
      <c r="C37" s="22">
        <f t="shared" si="22"/>
        <v>0</v>
      </c>
      <c r="D37" s="22">
        <f t="shared" si="22"/>
        <v>0</v>
      </c>
      <c r="E37" s="22">
        <f t="shared" si="22"/>
        <v>0</v>
      </c>
      <c r="F37" s="22">
        <f t="shared" si="22"/>
        <v>0</v>
      </c>
      <c r="G37" s="22">
        <f t="shared" si="22"/>
        <v>0</v>
      </c>
      <c r="H37" s="22">
        <f t="shared" si="22"/>
        <v>0</v>
      </c>
      <c r="I37" s="22">
        <f t="shared" si="22"/>
        <v>0</v>
      </c>
      <c r="J37" s="22">
        <f t="shared" si="22"/>
        <v>0</v>
      </c>
      <c r="K37" s="22">
        <f t="shared" si="22"/>
        <v>0</v>
      </c>
      <c r="L37" s="22">
        <f t="shared" si="22"/>
        <v>0</v>
      </c>
      <c r="M37" s="22">
        <f t="shared" si="22"/>
        <v>0</v>
      </c>
      <c r="N37" s="22">
        <f t="shared" si="22"/>
        <v>0</v>
      </c>
      <c r="O37" s="22">
        <f t="shared" si="22"/>
        <v>0</v>
      </c>
      <c r="P37" s="22">
        <f t="shared" si="22"/>
        <v>0</v>
      </c>
      <c r="Q37" s="22">
        <f t="shared" si="22"/>
        <v>0</v>
      </c>
      <c r="R37" s="22">
        <f t="shared" si="22"/>
        <v>0</v>
      </c>
      <c r="S37" s="22">
        <f t="shared" si="22"/>
        <v>0</v>
      </c>
      <c r="T37" s="22">
        <f t="shared" si="22"/>
        <v>0</v>
      </c>
      <c r="U37" s="22">
        <f t="shared" si="22"/>
        <v>0</v>
      </c>
    </row>
    <row r="38" spans="1:21" ht="15" hidden="1">
      <c r="A38" s="2" t="s">
        <v>79</v>
      </c>
      <c r="B38" s="22">
        <f aca="true" t="shared" si="23" ref="B38:U38">ROUND(2*B16/6,0)/2</f>
        <v>0</v>
      </c>
      <c r="C38" s="22">
        <f t="shared" si="23"/>
        <v>0</v>
      </c>
      <c r="D38" s="22">
        <f t="shared" si="23"/>
        <v>0</v>
      </c>
      <c r="E38" s="22">
        <f t="shared" si="23"/>
        <v>0</v>
      </c>
      <c r="F38" s="22">
        <f t="shared" si="23"/>
        <v>0</v>
      </c>
      <c r="G38" s="22">
        <f t="shared" si="23"/>
        <v>0</v>
      </c>
      <c r="H38" s="22">
        <f t="shared" si="23"/>
        <v>0</v>
      </c>
      <c r="I38" s="22">
        <f t="shared" si="23"/>
        <v>0</v>
      </c>
      <c r="J38" s="22">
        <f t="shared" si="23"/>
        <v>0</v>
      </c>
      <c r="K38" s="22">
        <f t="shared" si="23"/>
        <v>0</v>
      </c>
      <c r="L38" s="22">
        <f t="shared" si="23"/>
        <v>0</v>
      </c>
      <c r="M38" s="22">
        <f t="shared" si="23"/>
        <v>0</v>
      </c>
      <c r="N38" s="22">
        <f t="shared" si="23"/>
        <v>0</v>
      </c>
      <c r="O38" s="22">
        <f t="shared" si="23"/>
        <v>0</v>
      </c>
      <c r="P38" s="22">
        <f t="shared" si="23"/>
        <v>0</v>
      </c>
      <c r="Q38" s="22">
        <f t="shared" si="23"/>
        <v>0</v>
      </c>
      <c r="R38" s="22">
        <f t="shared" si="23"/>
        <v>0</v>
      </c>
      <c r="S38" s="22">
        <f t="shared" si="23"/>
        <v>0</v>
      </c>
      <c r="T38" s="22">
        <f t="shared" si="23"/>
        <v>0</v>
      </c>
      <c r="U38" s="22">
        <f t="shared" si="23"/>
        <v>0</v>
      </c>
    </row>
    <row r="39" spans="1:21" ht="15" hidden="1">
      <c r="A39" s="2" t="s">
        <v>59</v>
      </c>
      <c r="B39" s="22">
        <f aca="true" t="shared" si="24" ref="B39:U39">IF(B10="C",3,IF(B10="(C)",3,0))</f>
        <v>0</v>
      </c>
      <c r="C39" s="22">
        <f t="shared" si="24"/>
        <v>0</v>
      </c>
      <c r="D39" s="22">
        <f t="shared" si="24"/>
        <v>0</v>
      </c>
      <c r="E39" s="22">
        <f t="shared" si="24"/>
        <v>0</v>
      </c>
      <c r="F39" s="22">
        <f t="shared" si="24"/>
        <v>0</v>
      </c>
      <c r="G39" s="22">
        <f t="shared" si="24"/>
        <v>0</v>
      </c>
      <c r="H39" s="22">
        <f t="shared" si="24"/>
        <v>0</v>
      </c>
      <c r="I39" s="22">
        <f t="shared" si="24"/>
        <v>0</v>
      </c>
      <c r="J39" s="22">
        <f t="shared" si="24"/>
        <v>0</v>
      </c>
      <c r="K39" s="22">
        <f t="shared" si="24"/>
        <v>0</v>
      </c>
      <c r="L39" s="22">
        <f t="shared" si="24"/>
        <v>0</v>
      </c>
      <c r="M39" s="22">
        <f t="shared" si="24"/>
        <v>0</v>
      </c>
      <c r="N39" s="22">
        <f t="shared" si="24"/>
        <v>0</v>
      </c>
      <c r="O39" s="22">
        <f t="shared" si="24"/>
        <v>0</v>
      </c>
      <c r="P39" s="22">
        <f t="shared" si="24"/>
        <v>0</v>
      </c>
      <c r="Q39" s="22">
        <f t="shared" si="24"/>
        <v>0</v>
      </c>
      <c r="R39" s="22">
        <f t="shared" si="24"/>
        <v>0</v>
      </c>
      <c r="S39" s="22">
        <f t="shared" si="24"/>
        <v>0</v>
      </c>
      <c r="T39" s="22">
        <f t="shared" si="24"/>
        <v>0</v>
      </c>
      <c r="U39" s="22">
        <f t="shared" si="24"/>
        <v>0</v>
      </c>
    </row>
    <row r="40" spans="1:21" ht="15" hidden="1">
      <c r="A40" s="2" t="s">
        <v>60</v>
      </c>
      <c r="B40" s="22">
        <f aca="true" t="shared" si="25" ref="B40:U40">IF(B10="(I)",IF(B17&gt;-1,3,0),0)</f>
        <v>0</v>
      </c>
      <c r="C40" s="22">
        <f t="shared" si="25"/>
        <v>0</v>
      </c>
      <c r="D40" s="22">
        <f t="shared" si="25"/>
        <v>0</v>
      </c>
      <c r="E40" s="22">
        <f t="shared" si="25"/>
        <v>0</v>
      </c>
      <c r="F40" s="22">
        <f t="shared" si="25"/>
        <v>0</v>
      </c>
      <c r="G40" s="22">
        <f t="shared" si="25"/>
        <v>0</v>
      </c>
      <c r="H40" s="22">
        <f t="shared" si="25"/>
        <v>0</v>
      </c>
      <c r="I40" s="22">
        <f t="shared" si="25"/>
        <v>0</v>
      </c>
      <c r="J40" s="22">
        <f t="shared" si="25"/>
        <v>0</v>
      </c>
      <c r="K40" s="22">
        <f t="shared" si="25"/>
        <v>0</v>
      </c>
      <c r="L40" s="22">
        <f t="shared" si="25"/>
        <v>0</v>
      </c>
      <c r="M40" s="22">
        <f t="shared" si="25"/>
        <v>0</v>
      </c>
      <c r="N40" s="22">
        <f t="shared" si="25"/>
        <v>0</v>
      </c>
      <c r="O40" s="22">
        <f t="shared" si="25"/>
        <v>0</v>
      </c>
      <c r="P40" s="22">
        <f t="shared" si="25"/>
        <v>0</v>
      </c>
      <c r="Q40" s="22">
        <f t="shared" si="25"/>
        <v>0</v>
      </c>
      <c r="R40" s="22">
        <f t="shared" si="25"/>
        <v>0</v>
      </c>
      <c r="S40" s="22">
        <f t="shared" si="25"/>
        <v>0</v>
      </c>
      <c r="T40" s="22">
        <f t="shared" si="25"/>
        <v>0</v>
      </c>
      <c r="U40" s="22">
        <f t="shared" si="25"/>
        <v>0</v>
      </c>
    </row>
    <row r="41" spans="1:21" ht="15" hidden="1">
      <c r="A41" s="2" t="s">
        <v>61</v>
      </c>
      <c r="B41" s="22">
        <f aca="true" t="shared" si="26" ref="B41:U41">IF(B10="(C)",IF(B17&gt;-1,3,0),0)</f>
        <v>0</v>
      </c>
      <c r="C41" s="22">
        <f t="shared" si="26"/>
        <v>0</v>
      </c>
      <c r="D41" s="22">
        <f t="shared" si="26"/>
        <v>0</v>
      </c>
      <c r="E41" s="22">
        <f t="shared" si="26"/>
        <v>0</v>
      </c>
      <c r="F41" s="22">
        <f t="shared" si="26"/>
        <v>0</v>
      </c>
      <c r="G41" s="22">
        <f t="shared" si="26"/>
        <v>0</v>
      </c>
      <c r="H41" s="22">
        <f t="shared" si="26"/>
        <v>0</v>
      </c>
      <c r="I41" s="22">
        <f t="shared" si="26"/>
        <v>0</v>
      </c>
      <c r="J41" s="22">
        <f t="shared" si="26"/>
        <v>0</v>
      </c>
      <c r="K41" s="22">
        <f t="shared" si="26"/>
        <v>0</v>
      </c>
      <c r="L41" s="22">
        <f t="shared" si="26"/>
        <v>0</v>
      </c>
      <c r="M41" s="22">
        <f t="shared" si="26"/>
        <v>0</v>
      </c>
      <c r="N41" s="22">
        <f t="shared" si="26"/>
        <v>0</v>
      </c>
      <c r="O41" s="22">
        <f t="shared" si="26"/>
        <v>0</v>
      </c>
      <c r="P41" s="22">
        <f t="shared" si="26"/>
        <v>0</v>
      </c>
      <c r="Q41" s="22">
        <f t="shared" si="26"/>
        <v>0</v>
      </c>
      <c r="R41" s="22">
        <f t="shared" si="26"/>
        <v>0</v>
      </c>
      <c r="S41" s="22">
        <f t="shared" si="26"/>
        <v>0</v>
      </c>
      <c r="T41" s="22">
        <f t="shared" si="26"/>
        <v>0</v>
      </c>
      <c r="U41" s="22">
        <f t="shared" si="26"/>
        <v>0</v>
      </c>
    </row>
    <row r="42" spans="1:21" ht="15" hidden="1">
      <c r="A42" s="2" t="s">
        <v>62</v>
      </c>
      <c r="B42" s="22">
        <f aca="true" t="shared" si="27" ref="B42:U42">IF(B10="(D)",IF(B17&gt;-1,3,0),0)</f>
        <v>0</v>
      </c>
      <c r="C42" s="22">
        <f t="shared" si="27"/>
        <v>0</v>
      </c>
      <c r="D42" s="22">
        <f t="shared" si="27"/>
        <v>0</v>
      </c>
      <c r="E42" s="22">
        <f t="shared" si="27"/>
        <v>0</v>
      </c>
      <c r="F42" s="22">
        <f t="shared" si="27"/>
        <v>0</v>
      </c>
      <c r="G42" s="22">
        <f t="shared" si="27"/>
        <v>0</v>
      </c>
      <c r="H42" s="22">
        <f t="shared" si="27"/>
        <v>0</v>
      </c>
      <c r="I42" s="22">
        <f t="shared" si="27"/>
        <v>0</v>
      </c>
      <c r="J42" s="22">
        <f t="shared" si="27"/>
        <v>0</v>
      </c>
      <c r="K42" s="22">
        <f t="shared" si="27"/>
        <v>0</v>
      </c>
      <c r="L42" s="22">
        <f t="shared" si="27"/>
        <v>0</v>
      </c>
      <c r="M42" s="22">
        <f t="shared" si="27"/>
        <v>0</v>
      </c>
      <c r="N42" s="22">
        <f t="shared" si="27"/>
        <v>0</v>
      </c>
      <c r="O42" s="22">
        <f t="shared" si="27"/>
        <v>0</v>
      </c>
      <c r="P42" s="22">
        <f t="shared" si="27"/>
        <v>0</v>
      </c>
      <c r="Q42" s="22">
        <f t="shared" si="27"/>
        <v>0</v>
      </c>
      <c r="R42" s="22">
        <f t="shared" si="27"/>
        <v>0</v>
      </c>
      <c r="S42" s="22">
        <f t="shared" si="27"/>
        <v>0</v>
      </c>
      <c r="T42" s="22">
        <f t="shared" si="27"/>
        <v>0</v>
      </c>
      <c r="U42" s="22">
        <f t="shared" si="27"/>
        <v>0</v>
      </c>
    </row>
    <row r="43" spans="1:21" ht="15" hidden="1">
      <c r="A43" s="2" t="s">
        <v>63</v>
      </c>
      <c r="B43" s="22">
        <f aca="true" t="shared" si="28" ref="B43:U43">IF(B10="(C)",IF(B12&gt;0,B12,0),0)</f>
        <v>0</v>
      </c>
      <c r="C43" s="22">
        <f t="shared" si="28"/>
        <v>0</v>
      </c>
      <c r="D43" s="22">
        <f t="shared" si="28"/>
        <v>0</v>
      </c>
      <c r="E43" s="22">
        <f t="shared" si="28"/>
        <v>0</v>
      </c>
      <c r="F43" s="22">
        <f t="shared" si="28"/>
        <v>0</v>
      </c>
      <c r="G43" s="22">
        <f t="shared" si="28"/>
        <v>0</v>
      </c>
      <c r="H43" s="22">
        <f t="shared" si="28"/>
        <v>0</v>
      </c>
      <c r="I43" s="22">
        <f t="shared" si="28"/>
        <v>0</v>
      </c>
      <c r="J43" s="22">
        <f t="shared" si="28"/>
        <v>0</v>
      </c>
      <c r="K43" s="22">
        <f t="shared" si="28"/>
        <v>0</v>
      </c>
      <c r="L43" s="22">
        <f t="shared" si="28"/>
        <v>0</v>
      </c>
      <c r="M43" s="22">
        <f t="shared" si="28"/>
        <v>0</v>
      </c>
      <c r="N43" s="22">
        <f t="shared" si="28"/>
        <v>0</v>
      </c>
      <c r="O43" s="22">
        <f t="shared" si="28"/>
        <v>0</v>
      </c>
      <c r="P43" s="22">
        <f t="shared" si="28"/>
        <v>0</v>
      </c>
      <c r="Q43" s="22">
        <f t="shared" si="28"/>
        <v>0</v>
      </c>
      <c r="R43" s="22">
        <f t="shared" si="28"/>
        <v>0</v>
      </c>
      <c r="S43" s="22">
        <f t="shared" si="28"/>
        <v>0</v>
      </c>
      <c r="T43" s="22">
        <f t="shared" si="28"/>
        <v>0</v>
      </c>
      <c r="U43" s="22">
        <f t="shared" si="28"/>
        <v>0</v>
      </c>
    </row>
    <row r="44" ht="15">
      <c r="A44" s="2" t="s">
        <v>53</v>
      </c>
    </row>
    <row r="45" ht="15">
      <c r="A45" s="2" t="s">
        <v>20</v>
      </c>
    </row>
    <row r="46" ht="15">
      <c r="A46" s="2" t="s">
        <v>21</v>
      </c>
    </row>
    <row r="47" s="12" customFormat="1" ht="15">
      <c r="A47" s="14" t="s">
        <v>22</v>
      </c>
    </row>
    <row r="48" spans="1:21" s="12" customFormat="1" ht="15" hidden="1">
      <c r="A48" s="14" t="s">
        <v>23</v>
      </c>
      <c r="B48" s="21">
        <f aca="true" t="shared" si="29" ref="B48:U48">SUM(B30:B47)-B32</f>
        <v>0</v>
      </c>
      <c r="C48" s="21">
        <f t="shared" si="29"/>
        <v>0</v>
      </c>
      <c r="D48" s="21">
        <f t="shared" si="29"/>
        <v>0</v>
      </c>
      <c r="E48" s="21">
        <f t="shared" si="29"/>
        <v>0</v>
      </c>
      <c r="F48" s="21">
        <f t="shared" si="29"/>
        <v>0</v>
      </c>
      <c r="G48" s="21">
        <f t="shared" si="29"/>
        <v>0</v>
      </c>
      <c r="H48" s="21">
        <f t="shared" si="29"/>
        <v>0</v>
      </c>
      <c r="I48" s="21">
        <f t="shared" si="29"/>
        <v>0</v>
      </c>
      <c r="J48" s="21">
        <f t="shared" si="29"/>
        <v>0</v>
      </c>
      <c r="K48" s="21">
        <f t="shared" si="29"/>
        <v>0</v>
      </c>
      <c r="L48" s="21">
        <f t="shared" si="29"/>
        <v>0</v>
      </c>
      <c r="M48" s="21">
        <f t="shared" si="29"/>
        <v>0</v>
      </c>
      <c r="N48" s="21">
        <f t="shared" si="29"/>
        <v>0</v>
      </c>
      <c r="O48" s="21">
        <f t="shared" si="29"/>
        <v>0</v>
      </c>
      <c r="P48" s="21">
        <f t="shared" si="29"/>
        <v>0</v>
      </c>
      <c r="Q48" s="21">
        <f t="shared" si="29"/>
        <v>0</v>
      </c>
      <c r="R48" s="21">
        <f t="shared" si="29"/>
        <v>0</v>
      </c>
      <c r="S48" s="21">
        <f t="shared" si="29"/>
        <v>0</v>
      </c>
      <c r="T48" s="21">
        <f t="shared" si="29"/>
        <v>0</v>
      </c>
      <c r="U48" s="21">
        <f t="shared" si="29"/>
        <v>0</v>
      </c>
    </row>
    <row r="49" spans="1:21" ht="15" hidden="1">
      <c r="A49" s="2" t="s">
        <v>24</v>
      </c>
      <c r="B49" s="22">
        <f aca="true" t="shared" si="30" ref="B49:U49">B29-B48</f>
        <v>0</v>
      </c>
      <c r="C49" s="22">
        <f t="shared" si="30"/>
        <v>0</v>
      </c>
      <c r="D49" s="22">
        <f t="shared" si="30"/>
        <v>0</v>
      </c>
      <c r="E49" s="22">
        <f t="shared" si="30"/>
        <v>0</v>
      </c>
      <c r="F49" s="22">
        <f t="shared" si="30"/>
        <v>0</v>
      </c>
      <c r="G49" s="22">
        <f t="shared" si="30"/>
        <v>0</v>
      </c>
      <c r="H49" s="22">
        <f t="shared" si="30"/>
        <v>0</v>
      </c>
      <c r="I49" s="22">
        <f t="shared" si="30"/>
        <v>0</v>
      </c>
      <c r="J49" s="22">
        <f t="shared" si="30"/>
        <v>0</v>
      </c>
      <c r="K49" s="22">
        <f t="shared" si="30"/>
        <v>0</v>
      </c>
      <c r="L49" s="22">
        <f t="shared" si="30"/>
        <v>0</v>
      </c>
      <c r="M49" s="22">
        <f t="shared" si="30"/>
        <v>0</v>
      </c>
      <c r="N49" s="22">
        <f t="shared" si="30"/>
        <v>0</v>
      </c>
      <c r="O49" s="22">
        <f t="shared" si="30"/>
        <v>0</v>
      </c>
      <c r="P49" s="22">
        <f t="shared" si="30"/>
        <v>0</v>
      </c>
      <c r="Q49" s="22">
        <f t="shared" si="30"/>
        <v>0</v>
      </c>
      <c r="R49" s="22">
        <f t="shared" si="30"/>
        <v>0</v>
      </c>
      <c r="S49" s="22">
        <f t="shared" si="30"/>
        <v>0</v>
      </c>
      <c r="T49" s="22">
        <f t="shared" si="30"/>
        <v>0</v>
      </c>
      <c r="U49" s="22">
        <f t="shared" si="30"/>
        <v>0</v>
      </c>
    </row>
    <row r="50" spans="1:21" ht="15" hidden="1">
      <c r="A50" s="2" t="s">
        <v>25</v>
      </c>
      <c r="B50" s="23">
        <f aca="true" t="shared" si="31" ref="B50:U50">ROUNDDOWN(B49/2,0)/2</f>
        <v>0</v>
      </c>
      <c r="C50" s="23">
        <f t="shared" si="31"/>
        <v>0</v>
      </c>
      <c r="D50" s="23">
        <f t="shared" si="31"/>
        <v>0</v>
      </c>
      <c r="E50" s="23">
        <f t="shared" si="31"/>
        <v>0</v>
      </c>
      <c r="F50" s="23">
        <f t="shared" si="31"/>
        <v>0</v>
      </c>
      <c r="G50" s="23">
        <f t="shared" si="31"/>
        <v>0</v>
      </c>
      <c r="H50" s="23">
        <f t="shared" si="31"/>
        <v>0</v>
      </c>
      <c r="I50" s="23">
        <f t="shared" si="31"/>
        <v>0</v>
      </c>
      <c r="J50" s="23">
        <f t="shared" si="31"/>
        <v>0</v>
      </c>
      <c r="K50" s="23">
        <f t="shared" si="31"/>
        <v>0</v>
      </c>
      <c r="L50" s="23">
        <f t="shared" si="31"/>
        <v>0</v>
      </c>
      <c r="M50" s="23">
        <f t="shared" si="31"/>
        <v>0</v>
      </c>
      <c r="N50" s="23">
        <f t="shared" si="31"/>
        <v>0</v>
      </c>
      <c r="O50" s="23">
        <f t="shared" si="31"/>
        <v>0</v>
      </c>
      <c r="P50" s="23">
        <f t="shared" si="31"/>
        <v>0</v>
      </c>
      <c r="Q50" s="23">
        <f t="shared" si="31"/>
        <v>0</v>
      </c>
      <c r="R50" s="23">
        <f t="shared" si="31"/>
        <v>0</v>
      </c>
      <c r="S50" s="23">
        <f t="shared" si="31"/>
        <v>0</v>
      </c>
      <c r="T50" s="23">
        <f t="shared" si="31"/>
        <v>0</v>
      </c>
      <c r="U50" s="23">
        <f t="shared" si="31"/>
        <v>0</v>
      </c>
    </row>
    <row r="52" spans="2:17" ht="15">
      <c r="B52" s="31" t="s">
        <v>58</v>
      </c>
      <c r="C52" s="15" t="s">
        <v>54</v>
      </c>
      <c r="D52" s="15" t="s">
        <v>55</v>
      </c>
      <c r="E52" s="15" t="s">
        <v>56</v>
      </c>
      <c r="F52" s="15" t="s">
        <v>36</v>
      </c>
      <c r="G52" s="16" t="s">
        <v>37</v>
      </c>
      <c r="I52" s="31" t="s">
        <v>38</v>
      </c>
      <c r="J52" s="15"/>
      <c r="K52" s="16"/>
      <c r="M52" s="27" t="s">
        <v>30</v>
      </c>
      <c r="N52" s="18"/>
      <c r="O52" s="18"/>
      <c r="P52" s="18"/>
      <c r="Q52" s="18"/>
    </row>
    <row r="53" spans="2:17" ht="15">
      <c r="B53" s="17"/>
      <c r="C53" s="18"/>
      <c r="F53" s="18"/>
      <c r="G53" s="32"/>
      <c r="I53" s="17"/>
      <c r="J53" s="18"/>
      <c r="K53" s="32"/>
      <c r="M53" s="18" t="s">
        <v>31</v>
      </c>
      <c r="N53" s="18"/>
      <c r="O53" s="18"/>
      <c r="Q53" s="18">
        <v>2</v>
      </c>
    </row>
    <row r="54" spans="2:17" ht="15">
      <c r="B54" s="17"/>
      <c r="C54" s="18"/>
      <c r="F54" s="18"/>
      <c r="G54" s="32"/>
      <c r="I54" s="19"/>
      <c r="J54" s="12"/>
      <c r="K54" s="33"/>
      <c r="M54" s="18" t="s">
        <v>32</v>
      </c>
      <c r="N54" s="25"/>
      <c r="O54" s="26"/>
      <c r="Q54" s="18">
        <v>10</v>
      </c>
    </row>
    <row r="55" spans="2:17" ht="15">
      <c r="B55" s="17"/>
      <c r="C55" s="18"/>
      <c r="F55" s="18"/>
      <c r="G55" s="32"/>
      <c r="M55" t="s">
        <v>33</v>
      </c>
      <c r="Q55">
        <v>12.7</v>
      </c>
    </row>
    <row r="56" spans="2:17" ht="15">
      <c r="B56" s="17"/>
      <c r="C56" s="18"/>
      <c r="F56" s="18"/>
      <c r="G56" s="32"/>
      <c r="M56" t="s">
        <v>34</v>
      </c>
      <c r="Q56" s="22">
        <f>ROUND(((Q53^2)+((Q58/9)^2))^0.5,0)</f>
        <v>4</v>
      </c>
    </row>
    <row r="57" spans="2:7" ht="15">
      <c r="B57" s="17"/>
      <c r="C57" s="18"/>
      <c r="F57" s="18"/>
      <c r="G57" s="32"/>
    </row>
    <row r="58" spans="2:17" ht="15">
      <c r="B58" s="17"/>
      <c r="C58" s="18"/>
      <c r="F58" s="18"/>
      <c r="G58" s="32"/>
      <c r="M58" t="s">
        <v>35</v>
      </c>
      <c r="Q58" s="22">
        <f>ABS(Q54-Q55)*10</f>
        <v>26.999999999999993</v>
      </c>
    </row>
    <row r="59" spans="2:7" ht="15">
      <c r="B59" s="19" t="s">
        <v>57</v>
      </c>
      <c r="C59" s="35">
        <f>SUM(C53:C58)</f>
        <v>0</v>
      </c>
      <c r="D59" s="35">
        <f>SUM(D53:D58)</f>
        <v>0</v>
      </c>
      <c r="E59" s="35">
        <f>SUM(E53:E58)</f>
        <v>0</v>
      </c>
      <c r="F59" s="12"/>
      <c r="G59" s="33"/>
    </row>
    <row r="61" spans="11:16" ht="15">
      <c r="K61" s="18"/>
      <c r="L61" s="18"/>
      <c r="M61" s="18"/>
      <c r="N61" s="18"/>
      <c r="O61" s="18"/>
      <c r="P61" s="18"/>
    </row>
    <row r="62" spans="11:16" ht="15">
      <c r="K62" s="18"/>
      <c r="L62" s="18"/>
      <c r="M62" s="18"/>
      <c r="N62" s="18"/>
      <c r="O62" s="18"/>
      <c r="P62" s="18"/>
    </row>
    <row r="63" spans="11:16" ht="15">
      <c r="K63" s="18"/>
      <c r="L63" s="18"/>
      <c r="M63" s="18"/>
      <c r="N63" s="18"/>
      <c r="O63" s="18"/>
      <c r="P63" s="18"/>
    </row>
    <row r="64" spans="8:16" ht="15">
      <c r="H64" s="18"/>
      <c r="I64" s="18"/>
      <c r="J64" s="18"/>
      <c r="K64" s="18"/>
      <c r="L64" s="18"/>
      <c r="M64" s="18"/>
      <c r="N64" s="18"/>
      <c r="O64" s="18"/>
      <c r="P64" s="18"/>
    </row>
    <row r="65" spans="8:16" ht="15">
      <c r="H65" s="18"/>
      <c r="I65" s="18"/>
      <c r="J65" s="18"/>
      <c r="K65" s="18"/>
      <c r="L65" s="18"/>
      <c r="M65" s="18"/>
      <c r="N65" s="18"/>
      <c r="O65" s="18"/>
      <c r="P65" s="18"/>
    </row>
    <row r="66" spans="8:16" ht="15">
      <c r="H66" s="18"/>
      <c r="I66" s="18"/>
      <c r="J66" s="18"/>
      <c r="K66" s="18"/>
      <c r="L66" s="18"/>
      <c r="M66" s="18"/>
      <c r="N66" s="18"/>
      <c r="O66" s="18"/>
      <c r="P66" s="18"/>
    </row>
    <row r="67" spans="8:16" ht="15">
      <c r="H67" s="18"/>
      <c r="I67" s="18"/>
      <c r="J67" s="18"/>
      <c r="K67" s="18"/>
      <c r="L67" s="18"/>
      <c r="M67" s="18"/>
      <c r="N67" s="18"/>
      <c r="O67" s="18"/>
      <c r="P67" s="18"/>
    </row>
    <row r="68" spans="8:16" ht="15">
      <c r="H68" s="18"/>
      <c r="I68" s="18"/>
      <c r="J68" s="18"/>
      <c r="K68" s="18"/>
      <c r="L68" s="18"/>
      <c r="M68" s="18"/>
      <c r="N68" s="18"/>
      <c r="O68" s="18"/>
      <c r="P68" s="18"/>
    </row>
    <row r="69" spans="8:16" ht="15">
      <c r="H69" s="18"/>
      <c r="I69" s="18"/>
      <c r="J69" s="18"/>
      <c r="K69" s="18"/>
      <c r="L69" s="18"/>
      <c r="M69" s="18"/>
      <c r="N69" s="18"/>
      <c r="O69" s="18"/>
      <c r="P69" s="18"/>
    </row>
    <row r="72" spans="2:4" ht="15">
      <c r="B72" t="s">
        <v>26</v>
      </c>
      <c r="C72" t="s">
        <v>44</v>
      </c>
      <c r="D72" t="s">
        <v>49</v>
      </c>
    </row>
    <row r="73" spans="2:4" ht="15">
      <c r="B73" t="s">
        <v>39</v>
      </c>
      <c r="C73" t="s">
        <v>45</v>
      </c>
      <c r="D73" t="s">
        <v>50</v>
      </c>
    </row>
    <row r="74" spans="2:4" ht="15">
      <c r="B74" t="s">
        <v>40</v>
      </c>
      <c r="C74" s="6" t="s">
        <v>52</v>
      </c>
      <c r="D74" t="s">
        <v>29</v>
      </c>
    </row>
    <row r="75" spans="2:4" ht="15">
      <c r="B75" t="s">
        <v>41</v>
      </c>
      <c r="C75" t="s">
        <v>46</v>
      </c>
      <c r="D75" t="s">
        <v>51</v>
      </c>
    </row>
    <row r="76" spans="2:3" ht="15">
      <c r="B76" t="s">
        <v>42</v>
      </c>
      <c r="C76" t="s">
        <v>47</v>
      </c>
    </row>
    <row r="77" spans="2:3" ht="15">
      <c r="B77" t="s">
        <v>43</v>
      </c>
      <c r="C77" t="s">
        <v>48</v>
      </c>
    </row>
  </sheetData>
  <sheetProtection/>
  <dataValidations count="3">
    <dataValidation type="list" allowBlank="1" showInputMessage="1" showErrorMessage="1" sqref="B10:U10">
      <formula1>$C$72:$C$78</formula1>
    </dataValidation>
    <dataValidation type="list" showInputMessage="1" showErrorMessage="1" sqref="B8:U8">
      <formula1>$B$72:$B$78</formula1>
    </dataValidation>
    <dataValidation type="list" allowBlank="1" showInputMessage="1" showErrorMessage="1" sqref="B18:U18">
      <formula1>$D$72:$D$75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A10" sqref="A1:IV65536"/>
    </sheetView>
  </sheetViews>
  <sheetFormatPr defaultColWidth="9.140625" defaultRowHeight="15"/>
  <cols>
    <col min="1" max="1" width="22.140625" style="0" customWidth="1"/>
  </cols>
  <sheetData>
    <row r="1" spans="1:21" s="12" customFormat="1" ht="15">
      <c r="A1" s="10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20">
        <f aca="true" t="shared" si="0" ref="C5:U5">B5+(B17/10)</f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</row>
    <row r="6" spans="1:21" s="1" customFormat="1" ht="15">
      <c r="A6" s="1" t="s">
        <v>4</v>
      </c>
      <c r="B6" s="9"/>
      <c r="C6" s="20">
        <f aca="true" t="shared" si="1" ref="C6:U6">IF(C18="Idle",B6+B50-1,B6+B50)</f>
        <v>0</v>
      </c>
      <c r="D6" s="20">
        <f t="shared" si="1"/>
        <v>0</v>
      </c>
      <c r="E6" s="20">
        <f t="shared" si="1"/>
        <v>0</v>
      </c>
      <c r="F6" s="20">
        <f t="shared" si="1"/>
        <v>0</v>
      </c>
      <c r="G6" s="20">
        <f t="shared" si="1"/>
        <v>0</v>
      </c>
      <c r="H6" s="20">
        <f t="shared" si="1"/>
        <v>0</v>
      </c>
      <c r="I6" s="20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0">
        <f t="shared" si="1"/>
        <v>0</v>
      </c>
      <c r="O6" s="20">
        <f t="shared" si="1"/>
        <v>0</v>
      </c>
      <c r="P6" s="20">
        <f t="shared" si="1"/>
        <v>0</v>
      </c>
      <c r="Q6" s="20">
        <f t="shared" si="1"/>
        <v>0</v>
      </c>
      <c r="R6" s="20">
        <f t="shared" si="1"/>
        <v>0</v>
      </c>
      <c r="S6" s="20">
        <f t="shared" si="1"/>
        <v>0</v>
      </c>
      <c r="T6" s="20">
        <f t="shared" si="1"/>
        <v>0</v>
      </c>
      <c r="U6" s="20">
        <f t="shared" si="1"/>
        <v>0</v>
      </c>
    </row>
    <row r="7" spans="1:21" ht="15">
      <c r="A7" s="2" t="s">
        <v>5</v>
      </c>
      <c r="B7" s="7">
        <v>0</v>
      </c>
      <c r="C7" s="23">
        <f aca="true" t="shared" si="2" ref="C7:U7">IF(ABS(B12)+B13&lt;B6+B7,0.5,0)</f>
        <v>0</v>
      </c>
      <c r="D7" s="23">
        <f t="shared" si="2"/>
        <v>0</v>
      </c>
      <c r="E7" s="23">
        <f t="shared" si="2"/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3">
        <f t="shared" si="2"/>
        <v>0</v>
      </c>
      <c r="S7" s="23">
        <f t="shared" si="2"/>
        <v>0</v>
      </c>
      <c r="T7" s="23">
        <f t="shared" si="2"/>
        <v>0</v>
      </c>
      <c r="U7" s="23">
        <f t="shared" si="2"/>
        <v>0</v>
      </c>
    </row>
    <row r="8" spans="1:21" ht="15">
      <c r="A8" s="2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5">
      <c r="A9" s="2" t="s">
        <v>8</v>
      </c>
    </row>
    <row r="10" spans="1:21" s="12" customFormat="1" ht="15">
      <c r="A10" s="10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">
      <c r="A11" s="2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5" customFormat="1" ht="15">
      <c r="A12" s="4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28" customFormat="1" ht="15">
      <c r="A13" s="29" t="s">
        <v>27</v>
      </c>
      <c r="B13" s="30">
        <f aca="true" t="shared" si="3" ref="B13:U13">ROUNDDOWN(B6+B7,0)-ABS(B12)</f>
        <v>0</v>
      </c>
      <c r="C13" s="30">
        <f t="shared" si="3"/>
        <v>0</v>
      </c>
      <c r="D13" s="30">
        <f t="shared" si="3"/>
        <v>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>
        <f t="shared" si="3"/>
        <v>0</v>
      </c>
      <c r="P13" s="30">
        <f t="shared" si="3"/>
        <v>0</v>
      </c>
      <c r="Q13" s="30">
        <f t="shared" si="3"/>
        <v>0</v>
      </c>
      <c r="R13" s="30">
        <f t="shared" si="3"/>
        <v>0</v>
      </c>
      <c r="S13" s="30">
        <f t="shared" si="3"/>
        <v>0</v>
      </c>
      <c r="T13" s="30">
        <f t="shared" si="3"/>
        <v>0</v>
      </c>
      <c r="U13" s="30">
        <f t="shared" si="3"/>
        <v>0</v>
      </c>
    </row>
    <row r="14" spans="1:21" ht="15">
      <c r="A14" s="2" t="s">
        <v>11</v>
      </c>
      <c r="B14" s="34">
        <f aca="true" t="shared" si="4" ref="B14:U14">B12*9</f>
        <v>0</v>
      </c>
      <c r="C14" s="34">
        <f t="shared" si="4"/>
        <v>0</v>
      </c>
      <c r="D14" s="34">
        <f t="shared" si="4"/>
        <v>0</v>
      </c>
      <c r="E14" s="34">
        <f t="shared" si="4"/>
        <v>0</v>
      </c>
      <c r="F14" s="34">
        <f t="shared" si="4"/>
        <v>0</v>
      </c>
      <c r="G14" s="34">
        <f t="shared" si="4"/>
        <v>0</v>
      </c>
      <c r="H14" s="34">
        <f t="shared" si="4"/>
        <v>0</v>
      </c>
      <c r="I14" s="34">
        <f t="shared" si="4"/>
        <v>0</v>
      </c>
      <c r="J14" s="34">
        <f t="shared" si="4"/>
        <v>0</v>
      </c>
      <c r="K14" s="34">
        <f t="shared" si="4"/>
        <v>0</v>
      </c>
      <c r="L14" s="34">
        <f t="shared" si="4"/>
        <v>0</v>
      </c>
      <c r="M14" s="34">
        <f t="shared" si="4"/>
        <v>0</v>
      </c>
      <c r="N14" s="34">
        <f t="shared" si="4"/>
        <v>0</v>
      </c>
      <c r="O14" s="34">
        <f t="shared" si="4"/>
        <v>0</v>
      </c>
      <c r="P14" s="34">
        <f t="shared" si="4"/>
        <v>0</v>
      </c>
      <c r="Q14" s="34">
        <f t="shared" si="4"/>
        <v>0</v>
      </c>
      <c r="R14" s="34">
        <f t="shared" si="4"/>
        <v>0</v>
      </c>
      <c r="S14" s="34">
        <f t="shared" si="4"/>
        <v>0</v>
      </c>
      <c r="T14" s="34">
        <f t="shared" si="4"/>
        <v>0</v>
      </c>
      <c r="U14" s="34">
        <f t="shared" si="4"/>
        <v>0</v>
      </c>
    </row>
    <row r="15" spans="1:5" ht="15">
      <c r="A15" s="2" t="s">
        <v>12</v>
      </c>
      <c r="E15" s="24"/>
    </row>
    <row r="16" spans="1:5" ht="15">
      <c r="A16" s="2" t="s">
        <v>78</v>
      </c>
      <c r="E16" s="24"/>
    </row>
    <row r="17" spans="1:21" s="12" customFormat="1" ht="15">
      <c r="A17" s="14" t="s">
        <v>13</v>
      </c>
      <c r="B17" s="21">
        <f aca="true" t="shared" si="5" ref="B17:U17">SUM(B14:B16)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si="5"/>
        <v>0</v>
      </c>
      <c r="I17" s="21">
        <f t="shared" si="5"/>
        <v>0</v>
      </c>
      <c r="J17" s="21">
        <f t="shared" si="5"/>
        <v>0</v>
      </c>
      <c r="K17" s="21">
        <f t="shared" si="5"/>
        <v>0</v>
      </c>
      <c r="L17" s="21">
        <f t="shared" si="5"/>
        <v>0</v>
      </c>
      <c r="M17" s="21">
        <f t="shared" si="5"/>
        <v>0</v>
      </c>
      <c r="N17" s="21">
        <f t="shared" si="5"/>
        <v>0</v>
      </c>
      <c r="O17" s="21">
        <f t="shared" si="5"/>
        <v>0</v>
      </c>
      <c r="P17" s="21">
        <f t="shared" si="5"/>
        <v>0</v>
      </c>
      <c r="Q17" s="21">
        <f t="shared" si="5"/>
        <v>0</v>
      </c>
      <c r="R17" s="21">
        <f t="shared" si="5"/>
        <v>0</v>
      </c>
      <c r="S17" s="21">
        <f t="shared" si="5"/>
        <v>0</v>
      </c>
      <c r="T17" s="21">
        <f t="shared" si="5"/>
        <v>0</v>
      </c>
      <c r="U17" s="21">
        <f t="shared" si="5"/>
        <v>0</v>
      </c>
    </row>
    <row r="18" spans="1:21" ht="15">
      <c r="A18" s="1" t="s">
        <v>14</v>
      </c>
      <c r="B18" s="3" t="s">
        <v>29</v>
      </c>
      <c r="C18" s="3" t="s">
        <v>29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3" t="s">
        <v>29</v>
      </c>
      <c r="S18" s="3" t="s">
        <v>29</v>
      </c>
      <c r="T18" s="3" t="s">
        <v>29</v>
      </c>
      <c r="U18" s="3" t="s">
        <v>29</v>
      </c>
    </row>
    <row r="19" ht="15">
      <c r="A19" s="2" t="s">
        <v>16</v>
      </c>
    </row>
    <row r="20" spans="1:21" s="12" customFormat="1" ht="15">
      <c r="A20" s="14" t="s">
        <v>15</v>
      </c>
      <c r="C20" s="21">
        <f aca="true" t="shared" si="6" ref="C20:U20">IF(B49&gt;0,ROUND(B49-(4*B50),1),0)</f>
        <v>0</v>
      </c>
      <c r="D20" s="21">
        <f t="shared" si="6"/>
        <v>0</v>
      </c>
      <c r="E20" s="21">
        <f t="shared" si="6"/>
        <v>0</v>
      </c>
      <c r="F20" s="21">
        <f t="shared" si="6"/>
        <v>0</v>
      </c>
      <c r="G20" s="21">
        <f t="shared" si="6"/>
        <v>0</v>
      </c>
      <c r="H20" s="21">
        <f t="shared" si="6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1">
        <f t="shared" si="6"/>
        <v>0</v>
      </c>
      <c r="M20" s="21">
        <f t="shared" si="6"/>
        <v>0</v>
      </c>
      <c r="N20" s="21">
        <f t="shared" si="6"/>
        <v>0</v>
      </c>
      <c r="O20" s="21">
        <f t="shared" si="6"/>
        <v>0</v>
      </c>
      <c r="P20" s="21">
        <f t="shared" si="6"/>
        <v>0</v>
      </c>
      <c r="Q20" s="21">
        <f t="shared" si="6"/>
        <v>0</v>
      </c>
      <c r="R20" s="21">
        <f t="shared" si="6"/>
        <v>0</v>
      </c>
      <c r="S20" s="21">
        <f t="shared" si="6"/>
        <v>0</v>
      </c>
      <c r="T20" s="21">
        <f t="shared" si="6"/>
        <v>0</v>
      </c>
      <c r="U20" s="21">
        <f t="shared" si="6"/>
        <v>0</v>
      </c>
    </row>
    <row r="21" spans="1:21" ht="15" hidden="1">
      <c r="A21" s="2" t="s">
        <v>66</v>
      </c>
      <c r="B21" s="22">
        <f aca="true" t="shared" si="7" ref="B21:U21">IF(B17&lt;0,ABS(B17/3),0)</f>
        <v>0</v>
      </c>
      <c r="C21" s="22">
        <f t="shared" si="7"/>
        <v>0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0</v>
      </c>
      <c r="N21" s="22">
        <f t="shared" si="7"/>
        <v>0</v>
      </c>
      <c r="O21" s="22">
        <f t="shared" si="7"/>
        <v>0</v>
      </c>
      <c r="P21" s="22">
        <f t="shared" si="7"/>
        <v>0</v>
      </c>
      <c r="Q21" s="22">
        <f t="shared" si="7"/>
        <v>0</v>
      </c>
      <c r="R21" s="22">
        <f t="shared" si="7"/>
        <v>0</v>
      </c>
      <c r="S21" s="22">
        <f t="shared" si="7"/>
        <v>0</v>
      </c>
      <c r="T21" s="22">
        <f t="shared" si="7"/>
        <v>0</v>
      </c>
      <c r="U21" s="22">
        <f t="shared" si="7"/>
        <v>0</v>
      </c>
    </row>
    <row r="22" spans="1:21" ht="15" hidden="1">
      <c r="A22" s="2" t="s">
        <v>77</v>
      </c>
      <c r="B22" s="22">
        <f aca="true" t="shared" si="8" ref="B22:U22">IF(B6&gt;8.5,ROUND(2*B21*0.5,0)/2,0)</f>
        <v>0</v>
      </c>
      <c r="C22" s="22">
        <f t="shared" si="8"/>
        <v>0</v>
      </c>
      <c r="D22" s="22">
        <f t="shared" si="8"/>
        <v>0</v>
      </c>
      <c r="E22" s="22">
        <f t="shared" si="8"/>
        <v>0</v>
      </c>
      <c r="F22" s="22">
        <f t="shared" si="8"/>
        <v>0</v>
      </c>
      <c r="G22" s="22">
        <f t="shared" si="8"/>
        <v>0</v>
      </c>
      <c r="H22" s="22">
        <f t="shared" si="8"/>
        <v>0</v>
      </c>
      <c r="I22" s="22">
        <f t="shared" si="8"/>
        <v>0</v>
      </c>
      <c r="J22" s="22">
        <f t="shared" si="8"/>
        <v>0</v>
      </c>
      <c r="K22" s="22">
        <f t="shared" si="8"/>
        <v>0</v>
      </c>
      <c r="L22" s="22">
        <f t="shared" si="8"/>
        <v>0</v>
      </c>
      <c r="M22" s="22">
        <f t="shared" si="8"/>
        <v>0</v>
      </c>
      <c r="N22" s="22">
        <f t="shared" si="8"/>
        <v>0</v>
      </c>
      <c r="O22" s="22">
        <f t="shared" si="8"/>
        <v>0</v>
      </c>
      <c r="P22" s="22">
        <f t="shared" si="8"/>
        <v>0</v>
      </c>
      <c r="Q22" s="22">
        <f t="shared" si="8"/>
        <v>0</v>
      </c>
      <c r="R22" s="22">
        <f t="shared" si="8"/>
        <v>0</v>
      </c>
      <c r="S22" s="22">
        <f t="shared" si="8"/>
        <v>0</v>
      </c>
      <c r="T22" s="22">
        <f t="shared" si="8"/>
        <v>0</v>
      </c>
      <c r="U22" s="22">
        <f t="shared" si="8"/>
        <v>0</v>
      </c>
    </row>
    <row r="23" spans="1:21" ht="15" hidden="1">
      <c r="A23" s="2" t="s">
        <v>68</v>
      </c>
      <c r="B23" s="22">
        <f aca="true" t="shared" si="9" ref="B23:U23">IF(B6&lt;9,IF(B6&gt;4.5,ROUND(2*B21,0)/2,0),0)</f>
        <v>0</v>
      </c>
      <c r="C23" s="22">
        <f t="shared" si="9"/>
        <v>0</v>
      </c>
      <c r="D23" s="22">
        <f t="shared" si="9"/>
        <v>0</v>
      </c>
      <c r="E23" s="22">
        <f t="shared" si="9"/>
        <v>0</v>
      </c>
      <c r="F23" s="22">
        <f t="shared" si="9"/>
        <v>0</v>
      </c>
      <c r="G23" s="22">
        <f t="shared" si="9"/>
        <v>0</v>
      </c>
      <c r="H23" s="22">
        <f t="shared" si="9"/>
        <v>0</v>
      </c>
      <c r="I23" s="22">
        <f t="shared" si="9"/>
        <v>0</v>
      </c>
      <c r="J23" s="22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22">
        <f t="shared" si="9"/>
        <v>0</v>
      </c>
      <c r="Q23" s="22">
        <f t="shared" si="9"/>
        <v>0</v>
      </c>
      <c r="R23" s="22">
        <f t="shared" si="9"/>
        <v>0</v>
      </c>
      <c r="S23" s="22">
        <f t="shared" si="9"/>
        <v>0</v>
      </c>
      <c r="T23" s="22">
        <f t="shared" si="9"/>
        <v>0</v>
      </c>
      <c r="U23" s="22">
        <f t="shared" si="9"/>
        <v>0</v>
      </c>
    </row>
    <row r="24" spans="1:21" ht="15" hidden="1">
      <c r="A24" s="2" t="s">
        <v>69</v>
      </c>
      <c r="B24" s="22">
        <f aca="true" t="shared" si="10" ref="B24:U24">IF(B6&lt;5,IF(B6&gt;2.5,ROUND(2*B21*1.5,0)/2,0),0)</f>
        <v>0</v>
      </c>
      <c r="C24" s="22">
        <f t="shared" si="10"/>
        <v>0</v>
      </c>
      <c r="D24" s="22">
        <f t="shared" si="10"/>
        <v>0</v>
      </c>
      <c r="E24" s="22">
        <f t="shared" si="10"/>
        <v>0</v>
      </c>
      <c r="F24" s="22">
        <f t="shared" si="10"/>
        <v>0</v>
      </c>
      <c r="G24" s="22">
        <f t="shared" si="10"/>
        <v>0</v>
      </c>
      <c r="H24" s="22">
        <f t="shared" si="10"/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22">
        <f t="shared" si="10"/>
        <v>0</v>
      </c>
      <c r="P24" s="22">
        <f t="shared" si="10"/>
        <v>0</v>
      </c>
      <c r="Q24" s="22">
        <f t="shared" si="10"/>
        <v>0</v>
      </c>
      <c r="R24" s="22">
        <f t="shared" si="10"/>
        <v>0</v>
      </c>
      <c r="S24" s="22">
        <f t="shared" si="10"/>
        <v>0</v>
      </c>
      <c r="T24" s="22">
        <f t="shared" si="10"/>
        <v>0</v>
      </c>
      <c r="U24" s="22">
        <f t="shared" si="10"/>
        <v>0</v>
      </c>
    </row>
    <row r="25" spans="1:21" ht="15" hidden="1">
      <c r="A25" s="2" t="s">
        <v>70</v>
      </c>
      <c r="B25" s="22">
        <f aca="true" t="shared" si="11" ref="B25:U25">IF(B6&lt;3,IF(B6&gt;1.5,ROUND(B21*3*2,0)/2,0),0)</f>
        <v>0</v>
      </c>
      <c r="C25" s="22">
        <f t="shared" si="11"/>
        <v>0</v>
      </c>
      <c r="D25" s="22">
        <f t="shared" si="11"/>
        <v>0</v>
      </c>
      <c r="E25" s="22">
        <f t="shared" si="11"/>
        <v>0</v>
      </c>
      <c r="F25" s="22">
        <f t="shared" si="11"/>
        <v>0</v>
      </c>
      <c r="G25" s="22">
        <f t="shared" si="11"/>
        <v>0</v>
      </c>
      <c r="H25" s="22">
        <f t="shared" si="11"/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1"/>
        <v>0</v>
      </c>
      <c r="R25" s="22">
        <f t="shared" si="11"/>
        <v>0</v>
      </c>
      <c r="S25" s="22">
        <f t="shared" si="11"/>
        <v>0</v>
      </c>
      <c r="T25" s="22">
        <f t="shared" si="11"/>
        <v>0</v>
      </c>
      <c r="U25" s="22">
        <f t="shared" si="11"/>
        <v>0</v>
      </c>
    </row>
    <row r="26" spans="1:21" ht="15" hidden="1">
      <c r="A26" s="2" t="s">
        <v>71</v>
      </c>
      <c r="B26" s="22">
        <f aca="true" t="shared" si="12" ref="B26:U26">IF(B6&lt;2,ROUND(B21*4*2,0)/2,0)</f>
        <v>0</v>
      </c>
      <c r="C26" s="22">
        <f t="shared" si="12"/>
        <v>0</v>
      </c>
      <c r="D26" s="22">
        <f t="shared" si="12"/>
        <v>0</v>
      </c>
      <c r="E26" s="22">
        <f t="shared" si="12"/>
        <v>0</v>
      </c>
      <c r="F26" s="22">
        <f t="shared" si="12"/>
        <v>0</v>
      </c>
      <c r="G26" s="22">
        <f t="shared" si="12"/>
        <v>0</v>
      </c>
      <c r="H26" s="22">
        <f t="shared" si="12"/>
        <v>0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0</v>
      </c>
      <c r="P26" s="22">
        <f t="shared" si="12"/>
        <v>0</v>
      </c>
      <c r="Q26" s="22">
        <f t="shared" si="12"/>
        <v>0</v>
      </c>
      <c r="R26" s="22">
        <f t="shared" si="12"/>
        <v>0</v>
      </c>
      <c r="S26" s="22">
        <f t="shared" si="12"/>
        <v>0</v>
      </c>
      <c r="T26" s="22">
        <f t="shared" si="12"/>
        <v>0</v>
      </c>
      <c r="U26" s="22">
        <f t="shared" si="12"/>
        <v>0</v>
      </c>
    </row>
    <row r="27" spans="1:21" ht="15" hidden="1">
      <c r="A27" s="2" t="s">
        <v>64</v>
      </c>
      <c r="B27" s="22">
        <f aca="true" t="shared" si="13" ref="B27:U27">IF(B10="D",1,IF(B10="(D)",1,0))</f>
        <v>0</v>
      </c>
      <c r="C27" s="22">
        <f t="shared" si="13"/>
        <v>0</v>
      </c>
      <c r="D27" s="22">
        <f t="shared" si="13"/>
        <v>0</v>
      </c>
      <c r="E27" s="22">
        <f t="shared" si="13"/>
        <v>0</v>
      </c>
      <c r="F27" s="22">
        <f t="shared" si="13"/>
        <v>0</v>
      </c>
      <c r="G27" s="22">
        <f t="shared" si="13"/>
        <v>0</v>
      </c>
      <c r="H27" s="22">
        <f t="shared" si="13"/>
        <v>0</v>
      </c>
      <c r="I27" s="22">
        <f t="shared" si="13"/>
        <v>0</v>
      </c>
      <c r="J27" s="22">
        <f t="shared" si="13"/>
        <v>0</v>
      </c>
      <c r="K27" s="22">
        <f t="shared" si="13"/>
        <v>0</v>
      </c>
      <c r="L27" s="22">
        <f t="shared" si="13"/>
        <v>0</v>
      </c>
      <c r="M27" s="22">
        <f t="shared" si="13"/>
        <v>0</v>
      </c>
      <c r="N27" s="22">
        <f t="shared" si="13"/>
        <v>0</v>
      </c>
      <c r="O27" s="22">
        <f t="shared" si="13"/>
        <v>0</v>
      </c>
      <c r="P27" s="22">
        <f t="shared" si="13"/>
        <v>0</v>
      </c>
      <c r="Q27" s="22">
        <f t="shared" si="13"/>
        <v>0</v>
      </c>
      <c r="R27" s="22">
        <f t="shared" si="13"/>
        <v>0</v>
      </c>
      <c r="S27" s="22">
        <f t="shared" si="13"/>
        <v>0</v>
      </c>
      <c r="T27" s="22">
        <f t="shared" si="13"/>
        <v>0</v>
      </c>
      <c r="U27" s="22">
        <f t="shared" si="13"/>
        <v>0</v>
      </c>
    </row>
    <row r="28" spans="1:21" ht="15" hidden="1">
      <c r="A28" s="2" t="s">
        <v>65</v>
      </c>
      <c r="B28" s="22">
        <f aca="true" t="shared" si="14" ref="B28:U28">IF(B45&gt;0,IF(ROUNDDOWN(B31,0)/2&gt;B45,B45,ROUNDDOWN(B31,0)/2),0)</f>
        <v>0</v>
      </c>
      <c r="C28" s="22">
        <f t="shared" si="14"/>
        <v>0</v>
      </c>
      <c r="D28" s="22">
        <f t="shared" si="14"/>
        <v>0</v>
      </c>
      <c r="E28" s="22">
        <f t="shared" si="14"/>
        <v>0</v>
      </c>
      <c r="F28" s="22">
        <f t="shared" si="14"/>
        <v>0</v>
      </c>
      <c r="G28" s="22">
        <f t="shared" si="14"/>
        <v>0</v>
      </c>
      <c r="H28" s="22">
        <f t="shared" si="14"/>
        <v>0</v>
      </c>
      <c r="I28" s="22">
        <f t="shared" si="14"/>
        <v>0</v>
      </c>
      <c r="J28" s="22">
        <f t="shared" si="14"/>
        <v>0</v>
      </c>
      <c r="K28" s="22">
        <f t="shared" si="14"/>
        <v>0</v>
      </c>
      <c r="L28" s="22">
        <f t="shared" si="14"/>
        <v>0</v>
      </c>
      <c r="M28" s="22">
        <f t="shared" si="14"/>
        <v>0</v>
      </c>
      <c r="N28" s="22">
        <f t="shared" si="14"/>
        <v>0</v>
      </c>
      <c r="O28" s="22">
        <f t="shared" si="14"/>
        <v>0</v>
      </c>
      <c r="P28" s="22">
        <f t="shared" si="14"/>
        <v>0</v>
      </c>
      <c r="Q28" s="22">
        <f t="shared" si="14"/>
        <v>0</v>
      </c>
      <c r="R28" s="22">
        <f t="shared" si="14"/>
        <v>0</v>
      </c>
      <c r="S28" s="22">
        <f t="shared" si="14"/>
        <v>0</v>
      </c>
      <c r="T28" s="22">
        <f t="shared" si="14"/>
        <v>0</v>
      </c>
      <c r="U28" s="22">
        <f t="shared" si="14"/>
        <v>0</v>
      </c>
    </row>
    <row r="29" spans="1:21" s="12" customFormat="1" ht="15" hidden="1">
      <c r="A29" s="14" t="s">
        <v>17</v>
      </c>
      <c r="B29" s="21">
        <f aca="true" t="shared" si="15" ref="B29:U29">SUM(B19:B28)-B21</f>
        <v>0</v>
      </c>
      <c r="C29" s="21">
        <f t="shared" si="15"/>
        <v>0</v>
      </c>
      <c r="D29" s="21">
        <f t="shared" si="15"/>
        <v>0</v>
      </c>
      <c r="E29" s="21">
        <f t="shared" si="15"/>
        <v>0</v>
      </c>
      <c r="F29" s="21">
        <f t="shared" si="15"/>
        <v>0</v>
      </c>
      <c r="G29" s="21">
        <f t="shared" si="15"/>
        <v>0</v>
      </c>
      <c r="H29" s="21">
        <f t="shared" si="15"/>
        <v>0</v>
      </c>
      <c r="I29" s="21">
        <f t="shared" si="15"/>
        <v>0</v>
      </c>
      <c r="J29" s="21">
        <f t="shared" si="15"/>
        <v>0</v>
      </c>
      <c r="K29" s="21">
        <f t="shared" si="15"/>
        <v>0</v>
      </c>
      <c r="L29" s="21">
        <f t="shared" si="15"/>
        <v>0</v>
      </c>
      <c r="M29" s="21">
        <f t="shared" si="15"/>
        <v>0</v>
      </c>
      <c r="N29" s="21">
        <f t="shared" si="15"/>
        <v>0</v>
      </c>
      <c r="O29" s="21">
        <f t="shared" si="15"/>
        <v>0</v>
      </c>
      <c r="P29" s="21">
        <f t="shared" si="15"/>
        <v>0</v>
      </c>
      <c r="Q29" s="21">
        <f t="shared" si="15"/>
        <v>0</v>
      </c>
      <c r="R29" s="21">
        <f t="shared" si="15"/>
        <v>0</v>
      </c>
      <c r="S29" s="21">
        <f t="shared" si="15"/>
        <v>0</v>
      </c>
      <c r="T29" s="21">
        <f t="shared" si="15"/>
        <v>0</v>
      </c>
      <c r="U29" s="21">
        <f t="shared" si="15"/>
        <v>0</v>
      </c>
    </row>
    <row r="30" spans="1:21" ht="15">
      <c r="A30" s="2" t="s">
        <v>18</v>
      </c>
      <c r="C30" s="22">
        <f aca="true" t="shared" si="16" ref="C30:U30">IF(B49&lt;0,ROUND(-B49+(4*B50),1),0)</f>
        <v>0</v>
      </c>
      <c r="D30" s="22">
        <f t="shared" si="16"/>
        <v>0</v>
      </c>
      <c r="E30" s="22">
        <f t="shared" si="16"/>
        <v>0</v>
      </c>
      <c r="F30" s="22">
        <f t="shared" si="16"/>
        <v>0</v>
      </c>
      <c r="G30" s="22">
        <f t="shared" si="16"/>
        <v>0</v>
      </c>
      <c r="H30" s="22">
        <f t="shared" si="16"/>
        <v>0</v>
      </c>
      <c r="I30" s="22">
        <f t="shared" si="16"/>
        <v>0</v>
      </c>
      <c r="J30" s="22">
        <f t="shared" si="16"/>
        <v>0</v>
      </c>
      <c r="K30" s="22">
        <f t="shared" si="16"/>
        <v>0</v>
      </c>
      <c r="L30" s="22">
        <f t="shared" si="16"/>
        <v>0</v>
      </c>
      <c r="M30" s="22">
        <f t="shared" si="16"/>
        <v>0</v>
      </c>
      <c r="N30" s="22">
        <f t="shared" si="16"/>
        <v>0</v>
      </c>
      <c r="O30" s="22">
        <f t="shared" si="16"/>
        <v>0</v>
      </c>
      <c r="P30" s="22">
        <f t="shared" si="16"/>
        <v>0</v>
      </c>
      <c r="Q30" s="22">
        <f t="shared" si="16"/>
        <v>0</v>
      </c>
      <c r="R30" s="22">
        <f t="shared" si="16"/>
        <v>0</v>
      </c>
      <c r="S30" s="22">
        <f t="shared" si="16"/>
        <v>0</v>
      </c>
      <c r="T30" s="22">
        <f t="shared" si="16"/>
        <v>0</v>
      </c>
      <c r="U30" s="22">
        <f t="shared" si="16"/>
        <v>0</v>
      </c>
    </row>
    <row r="31" ht="15">
      <c r="A31" s="2" t="s">
        <v>19</v>
      </c>
    </row>
    <row r="32" spans="1:21" ht="15" hidden="1">
      <c r="A32" s="2" t="s">
        <v>67</v>
      </c>
      <c r="B32" s="22">
        <f aca="true" t="shared" si="17" ref="B32:U32">IF(B17&gt;0,(B17-B16)/3,0)</f>
        <v>0</v>
      </c>
      <c r="C32" s="22">
        <f t="shared" si="17"/>
        <v>0</v>
      </c>
      <c r="D32" s="22">
        <f t="shared" si="17"/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  <c r="P32" s="22">
        <f t="shared" si="17"/>
        <v>0</v>
      </c>
      <c r="Q32" s="22">
        <f t="shared" si="17"/>
        <v>0</v>
      </c>
      <c r="R32" s="22">
        <f t="shared" si="17"/>
        <v>0</v>
      </c>
      <c r="S32" s="22">
        <f t="shared" si="17"/>
        <v>0</v>
      </c>
      <c r="T32" s="22">
        <f t="shared" si="17"/>
        <v>0</v>
      </c>
      <c r="U32" s="22">
        <f t="shared" si="17"/>
        <v>0</v>
      </c>
    </row>
    <row r="33" spans="1:21" ht="15" hidden="1">
      <c r="A33" s="2" t="s">
        <v>72</v>
      </c>
      <c r="B33" s="22">
        <f aca="true" t="shared" si="18" ref="B33:U33">IF(B6&gt;8.5,ROUND(2*B32*0.5,0)/2,0)</f>
        <v>0</v>
      </c>
      <c r="C33" s="22">
        <f t="shared" si="18"/>
        <v>0</v>
      </c>
      <c r="D33" s="22">
        <f t="shared" si="18"/>
        <v>0</v>
      </c>
      <c r="E33" s="22">
        <f t="shared" si="18"/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  <c r="P33" s="22">
        <f t="shared" si="18"/>
        <v>0</v>
      </c>
      <c r="Q33" s="22">
        <f t="shared" si="18"/>
        <v>0</v>
      </c>
      <c r="R33" s="22">
        <f t="shared" si="18"/>
        <v>0</v>
      </c>
      <c r="S33" s="22">
        <f t="shared" si="18"/>
        <v>0</v>
      </c>
      <c r="T33" s="22">
        <f t="shared" si="18"/>
        <v>0</v>
      </c>
      <c r="U33" s="22">
        <f t="shared" si="18"/>
        <v>0</v>
      </c>
    </row>
    <row r="34" spans="1:21" ht="15" hidden="1">
      <c r="A34" s="2" t="s">
        <v>73</v>
      </c>
      <c r="B34" s="22">
        <f aca="true" t="shared" si="19" ref="B34:U34">IF(B6&lt;9,IF(B6&gt;4.5,ROUND(2*B32,0)/2,0),0)</f>
        <v>0</v>
      </c>
      <c r="C34" s="22">
        <f t="shared" si="19"/>
        <v>0</v>
      </c>
      <c r="D34" s="22">
        <f t="shared" si="19"/>
        <v>0</v>
      </c>
      <c r="E34" s="22">
        <f t="shared" si="19"/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  <c r="P34" s="22">
        <f t="shared" si="19"/>
        <v>0</v>
      </c>
      <c r="Q34" s="22">
        <f t="shared" si="19"/>
        <v>0</v>
      </c>
      <c r="R34" s="22">
        <f t="shared" si="19"/>
        <v>0</v>
      </c>
      <c r="S34" s="22">
        <f t="shared" si="19"/>
        <v>0</v>
      </c>
      <c r="T34" s="22">
        <f t="shared" si="19"/>
        <v>0</v>
      </c>
      <c r="U34" s="22">
        <f t="shared" si="19"/>
        <v>0</v>
      </c>
    </row>
    <row r="35" spans="1:21" ht="15" hidden="1">
      <c r="A35" s="2" t="s">
        <v>74</v>
      </c>
      <c r="B35" s="22">
        <f aca="true" t="shared" si="20" ref="B35:U35">IF(B6&lt;5,IF(B6&gt;2.5,ROUND(2*B32*1.5,0)/2,0),0)</f>
        <v>0</v>
      </c>
      <c r="C35" s="22">
        <f t="shared" si="20"/>
        <v>0</v>
      </c>
      <c r="D35" s="22">
        <f t="shared" si="20"/>
        <v>0</v>
      </c>
      <c r="E35" s="22">
        <f t="shared" si="20"/>
        <v>0</v>
      </c>
      <c r="F35" s="22">
        <f t="shared" si="20"/>
        <v>0</v>
      </c>
      <c r="G35" s="22">
        <f t="shared" si="20"/>
        <v>0</v>
      </c>
      <c r="H35" s="22">
        <f t="shared" si="20"/>
        <v>0</v>
      </c>
      <c r="I35" s="22">
        <f t="shared" si="20"/>
        <v>0</v>
      </c>
      <c r="J35" s="22">
        <f t="shared" si="20"/>
        <v>0</v>
      </c>
      <c r="K35" s="22">
        <f t="shared" si="20"/>
        <v>0</v>
      </c>
      <c r="L35" s="22">
        <f t="shared" si="20"/>
        <v>0</v>
      </c>
      <c r="M35" s="22">
        <f t="shared" si="20"/>
        <v>0</v>
      </c>
      <c r="N35" s="22">
        <f t="shared" si="20"/>
        <v>0</v>
      </c>
      <c r="O35" s="22">
        <f t="shared" si="20"/>
        <v>0</v>
      </c>
      <c r="P35" s="22">
        <f t="shared" si="20"/>
        <v>0</v>
      </c>
      <c r="Q35" s="22">
        <f t="shared" si="20"/>
        <v>0</v>
      </c>
      <c r="R35" s="22">
        <f t="shared" si="20"/>
        <v>0</v>
      </c>
      <c r="S35" s="22">
        <f t="shared" si="20"/>
        <v>0</v>
      </c>
      <c r="T35" s="22">
        <f t="shared" si="20"/>
        <v>0</v>
      </c>
      <c r="U35" s="22">
        <f t="shared" si="20"/>
        <v>0</v>
      </c>
    </row>
    <row r="36" spans="1:21" ht="15" hidden="1">
      <c r="A36" s="2" t="s">
        <v>75</v>
      </c>
      <c r="B36" s="22">
        <f aca="true" t="shared" si="21" ref="B36:U36">IF(B6&lt;3,IF(B6&gt;1.5,ROUND(2*B32*3,0)/2,0),0)</f>
        <v>0</v>
      </c>
      <c r="C36" s="22">
        <f t="shared" si="21"/>
        <v>0</v>
      </c>
      <c r="D36" s="22">
        <f t="shared" si="21"/>
        <v>0</v>
      </c>
      <c r="E36" s="22">
        <f t="shared" si="21"/>
        <v>0</v>
      </c>
      <c r="F36" s="22">
        <f t="shared" si="21"/>
        <v>0</v>
      </c>
      <c r="G36" s="22">
        <f t="shared" si="21"/>
        <v>0</v>
      </c>
      <c r="H36" s="22">
        <f t="shared" si="21"/>
        <v>0</v>
      </c>
      <c r="I36" s="22">
        <f t="shared" si="21"/>
        <v>0</v>
      </c>
      <c r="J36" s="22">
        <f t="shared" si="21"/>
        <v>0</v>
      </c>
      <c r="K36" s="22">
        <f t="shared" si="21"/>
        <v>0</v>
      </c>
      <c r="L36" s="22">
        <f t="shared" si="21"/>
        <v>0</v>
      </c>
      <c r="M36" s="22">
        <f t="shared" si="21"/>
        <v>0</v>
      </c>
      <c r="N36" s="22">
        <f t="shared" si="21"/>
        <v>0</v>
      </c>
      <c r="O36" s="22">
        <f t="shared" si="21"/>
        <v>0</v>
      </c>
      <c r="P36" s="22">
        <f t="shared" si="21"/>
        <v>0</v>
      </c>
      <c r="Q36" s="22">
        <f t="shared" si="21"/>
        <v>0</v>
      </c>
      <c r="R36" s="22">
        <f t="shared" si="21"/>
        <v>0</v>
      </c>
      <c r="S36" s="22">
        <f t="shared" si="21"/>
        <v>0</v>
      </c>
      <c r="T36" s="22">
        <f t="shared" si="21"/>
        <v>0</v>
      </c>
      <c r="U36" s="22">
        <f t="shared" si="21"/>
        <v>0</v>
      </c>
    </row>
    <row r="37" spans="1:21" ht="15" hidden="1">
      <c r="A37" s="2" t="s">
        <v>76</v>
      </c>
      <c r="B37" s="22">
        <f aca="true" t="shared" si="22" ref="B37:U37">IF(B6&lt;2,ROUND(2*B32*4,0)/2,0)</f>
        <v>0</v>
      </c>
      <c r="C37" s="22">
        <f t="shared" si="22"/>
        <v>0</v>
      </c>
      <c r="D37" s="22">
        <f t="shared" si="22"/>
        <v>0</v>
      </c>
      <c r="E37" s="22">
        <f t="shared" si="22"/>
        <v>0</v>
      </c>
      <c r="F37" s="22">
        <f t="shared" si="22"/>
        <v>0</v>
      </c>
      <c r="G37" s="22">
        <f t="shared" si="22"/>
        <v>0</v>
      </c>
      <c r="H37" s="22">
        <f t="shared" si="22"/>
        <v>0</v>
      </c>
      <c r="I37" s="22">
        <f t="shared" si="22"/>
        <v>0</v>
      </c>
      <c r="J37" s="22">
        <f t="shared" si="22"/>
        <v>0</v>
      </c>
      <c r="K37" s="22">
        <f t="shared" si="22"/>
        <v>0</v>
      </c>
      <c r="L37" s="22">
        <f t="shared" si="22"/>
        <v>0</v>
      </c>
      <c r="M37" s="22">
        <f t="shared" si="22"/>
        <v>0</v>
      </c>
      <c r="N37" s="22">
        <f t="shared" si="22"/>
        <v>0</v>
      </c>
      <c r="O37" s="22">
        <f t="shared" si="22"/>
        <v>0</v>
      </c>
      <c r="P37" s="22">
        <f t="shared" si="22"/>
        <v>0</v>
      </c>
      <c r="Q37" s="22">
        <f t="shared" si="22"/>
        <v>0</v>
      </c>
      <c r="R37" s="22">
        <f t="shared" si="22"/>
        <v>0</v>
      </c>
      <c r="S37" s="22">
        <f t="shared" si="22"/>
        <v>0</v>
      </c>
      <c r="T37" s="22">
        <f t="shared" si="22"/>
        <v>0</v>
      </c>
      <c r="U37" s="22">
        <f t="shared" si="22"/>
        <v>0</v>
      </c>
    </row>
    <row r="38" spans="1:21" ht="15" hidden="1">
      <c r="A38" s="2" t="s">
        <v>79</v>
      </c>
      <c r="B38" s="22">
        <f aca="true" t="shared" si="23" ref="B38:U38">ROUND(2*B16/6,0)/2</f>
        <v>0</v>
      </c>
      <c r="C38" s="22">
        <f t="shared" si="23"/>
        <v>0</v>
      </c>
      <c r="D38" s="22">
        <f t="shared" si="23"/>
        <v>0</v>
      </c>
      <c r="E38" s="22">
        <f t="shared" si="23"/>
        <v>0</v>
      </c>
      <c r="F38" s="22">
        <f t="shared" si="23"/>
        <v>0</v>
      </c>
      <c r="G38" s="22">
        <f t="shared" si="23"/>
        <v>0</v>
      </c>
      <c r="H38" s="22">
        <f t="shared" si="23"/>
        <v>0</v>
      </c>
      <c r="I38" s="22">
        <f t="shared" si="23"/>
        <v>0</v>
      </c>
      <c r="J38" s="22">
        <f t="shared" si="23"/>
        <v>0</v>
      </c>
      <c r="K38" s="22">
        <f t="shared" si="23"/>
        <v>0</v>
      </c>
      <c r="L38" s="22">
        <f t="shared" si="23"/>
        <v>0</v>
      </c>
      <c r="M38" s="22">
        <f t="shared" si="23"/>
        <v>0</v>
      </c>
      <c r="N38" s="22">
        <f t="shared" si="23"/>
        <v>0</v>
      </c>
      <c r="O38" s="22">
        <f t="shared" si="23"/>
        <v>0</v>
      </c>
      <c r="P38" s="22">
        <f t="shared" si="23"/>
        <v>0</v>
      </c>
      <c r="Q38" s="22">
        <f t="shared" si="23"/>
        <v>0</v>
      </c>
      <c r="R38" s="22">
        <f t="shared" si="23"/>
        <v>0</v>
      </c>
      <c r="S38" s="22">
        <f t="shared" si="23"/>
        <v>0</v>
      </c>
      <c r="T38" s="22">
        <f t="shared" si="23"/>
        <v>0</v>
      </c>
      <c r="U38" s="22">
        <f t="shared" si="23"/>
        <v>0</v>
      </c>
    </row>
    <row r="39" spans="1:21" ht="15" hidden="1">
      <c r="A39" s="2" t="s">
        <v>59</v>
      </c>
      <c r="B39" s="22">
        <f aca="true" t="shared" si="24" ref="B39:U39">IF(B10="C",3,IF(B10="(C)",3,0))</f>
        <v>0</v>
      </c>
      <c r="C39" s="22">
        <f t="shared" si="24"/>
        <v>0</v>
      </c>
      <c r="D39" s="22">
        <f t="shared" si="24"/>
        <v>0</v>
      </c>
      <c r="E39" s="22">
        <f t="shared" si="24"/>
        <v>0</v>
      </c>
      <c r="F39" s="22">
        <f t="shared" si="24"/>
        <v>0</v>
      </c>
      <c r="G39" s="22">
        <f t="shared" si="24"/>
        <v>0</v>
      </c>
      <c r="H39" s="22">
        <f t="shared" si="24"/>
        <v>0</v>
      </c>
      <c r="I39" s="22">
        <f t="shared" si="24"/>
        <v>0</v>
      </c>
      <c r="J39" s="22">
        <f t="shared" si="24"/>
        <v>0</v>
      </c>
      <c r="K39" s="22">
        <f t="shared" si="24"/>
        <v>0</v>
      </c>
      <c r="L39" s="22">
        <f t="shared" si="24"/>
        <v>0</v>
      </c>
      <c r="M39" s="22">
        <f t="shared" si="24"/>
        <v>0</v>
      </c>
      <c r="N39" s="22">
        <f t="shared" si="24"/>
        <v>0</v>
      </c>
      <c r="O39" s="22">
        <f t="shared" si="24"/>
        <v>0</v>
      </c>
      <c r="P39" s="22">
        <f t="shared" si="24"/>
        <v>0</v>
      </c>
      <c r="Q39" s="22">
        <f t="shared" si="24"/>
        <v>0</v>
      </c>
      <c r="R39" s="22">
        <f t="shared" si="24"/>
        <v>0</v>
      </c>
      <c r="S39" s="22">
        <f t="shared" si="24"/>
        <v>0</v>
      </c>
      <c r="T39" s="22">
        <f t="shared" si="24"/>
        <v>0</v>
      </c>
      <c r="U39" s="22">
        <f t="shared" si="24"/>
        <v>0</v>
      </c>
    </row>
    <row r="40" spans="1:21" ht="15" hidden="1">
      <c r="A40" s="2" t="s">
        <v>60</v>
      </c>
      <c r="B40" s="22">
        <f aca="true" t="shared" si="25" ref="B40:U40">IF(B10="(I)",IF(B17&gt;-1,3,0),0)</f>
        <v>0</v>
      </c>
      <c r="C40" s="22">
        <f t="shared" si="25"/>
        <v>0</v>
      </c>
      <c r="D40" s="22">
        <f t="shared" si="25"/>
        <v>0</v>
      </c>
      <c r="E40" s="22">
        <f t="shared" si="25"/>
        <v>0</v>
      </c>
      <c r="F40" s="22">
        <f t="shared" si="25"/>
        <v>0</v>
      </c>
      <c r="G40" s="22">
        <f t="shared" si="25"/>
        <v>0</v>
      </c>
      <c r="H40" s="22">
        <f t="shared" si="25"/>
        <v>0</v>
      </c>
      <c r="I40" s="22">
        <f t="shared" si="25"/>
        <v>0</v>
      </c>
      <c r="J40" s="22">
        <f t="shared" si="25"/>
        <v>0</v>
      </c>
      <c r="K40" s="22">
        <f t="shared" si="25"/>
        <v>0</v>
      </c>
      <c r="L40" s="22">
        <f t="shared" si="25"/>
        <v>0</v>
      </c>
      <c r="M40" s="22">
        <f t="shared" si="25"/>
        <v>0</v>
      </c>
      <c r="N40" s="22">
        <f t="shared" si="25"/>
        <v>0</v>
      </c>
      <c r="O40" s="22">
        <f t="shared" si="25"/>
        <v>0</v>
      </c>
      <c r="P40" s="22">
        <f t="shared" si="25"/>
        <v>0</v>
      </c>
      <c r="Q40" s="22">
        <f t="shared" si="25"/>
        <v>0</v>
      </c>
      <c r="R40" s="22">
        <f t="shared" si="25"/>
        <v>0</v>
      </c>
      <c r="S40" s="22">
        <f t="shared" si="25"/>
        <v>0</v>
      </c>
      <c r="T40" s="22">
        <f t="shared" si="25"/>
        <v>0</v>
      </c>
      <c r="U40" s="22">
        <f t="shared" si="25"/>
        <v>0</v>
      </c>
    </row>
    <row r="41" spans="1:21" ht="15" hidden="1">
      <c r="A41" s="2" t="s">
        <v>61</v>
      </c>
      <c r="B41" s="22">
        <f aca="true" t="shared" si="26" ref="B41:U41">IF(B10="(C)",IF(B17&gt;-1,3,0),0)</f>
        <v>0</v>
      </c>
      <c r="C41" s="22">
        <f t="shared" si="26"/>
        <v>0</v>
      </c>
      <c r="D41" s="22">
        <f t="shared" si="26"/>
        <v>0</v>
      </c>
      <c r="E41" s="22">
        <f t="shared" si="26"/>
        <v>0</v>
      </c>
      <c r="F41" s="22">
        <f t="shared" si="26"/>
        <v>0</v>
      </c>
      <c r="G41" s="22">
        <f t="shared" si="26"/>
        <v>0</v>
      </c>
      <c r="H41" s="22">
        <f t="shared" si="26"/>
        <v>0</v>
      </c>
      <c r="I41" s="22">
        <f t="shared" si="26"/>
        <v>0</v>
      </c>
      <c r="J41" s="22">
        <f t="shared" si="26"/>
        <v>0</v>
      </c>
      <c r="K41" s="22">
        <f t="shared" si="26"/>
        <v>0</v>
      </c>
      <c r="L41" s="22">
        <f t="shared" si="26"/>
        <v>0</v>
      </c>
      <c r="M41" s="22">
        <f t="shared" si="26"/>
        <v>0</v>
      </c>
      <c r="N41" s="22">
        <f t="shared" si="26"/>
        <v>0</v>
      </c>
      <c r="O41" s="22">
        <f t="shared" si="26"/>
        <v>0</v>
      </c>
      <c r="P41" s="22">
        <f t="shared" si="26"/>
        <v>0</v>
      </c>
      <c r="Q41" s="22">
        <f t="shared" si="26"/>
        <v>0</v>
      </c>
      <c r="R41" s="22">
        <f t="shared" si="26"/>
        <v>0</v>
      </c>
      <c r="S41" s="22">
        <f t="shared" si="26"/>
        <v>0</v>
      </c>
      <c r="T41" s="22">
        <f t="shared" si="26"/>
        <v>0</v>
      </c>
      <c r="U41" s="22">
        <f t="shared" si="26"/>
        <v>0</v>
      </c>
    </row>
    <row r="42" spans="1:21" ht="15" hidden="1">
      <c r="A42" s="2" t="s">
        <v>62</v>
      </c>
      <c r="B42" s="22">
        <f aca="true" t="shared" si="27" ref="B42:U42">IF(B10="(D)",IF(B17&gt;-1,3,0),0)</f>
        <v>0</v>
      </c>
      <c r="C42" s="22">
        <f t="shared" si="27"/>
        <v>0</v>
      </c>
      <c r="D42" s="22">
        <f t="shared" si="27"/>
        <v>0</v>
      </c>
      <c r="E42" s="22">
        <f t="shared" si="27"/>
        <v>0</v>
      </c>
      <c r="F42" s="22">
        <f t="shared" si="27"/>
        <v>0</v>
      </c>
      <c r="G42" s="22">
        <f t="shared" si="27"/>
        <v>0</v>
      </c>
      <c r="H42" s="22">
        <f t="shared" si="27"/>
        <v>0</v>
      </c>
      <c r="I42" s="22">
        <f t="shared" si="27"/>
        <v>0</v>
      </c>
      <c r="J42" s="22">
        <f t="shared" si="27"/>
        <v>0</v>
      </c>
      <c r="K42" s="22">
        <f t="shared" si="27"/>
        <v>0</v>
      </c>
      <c r="L42" s="22">
        <f t="shared" si="27"/>
        <v>0</v>
      </c>
      <c r="M42" s="22">
        <f t="shared" si="27"/>
        <v>0</v>
      </c>
      <c r="N42" s="22">
        <f t="shared" si="27"/>
        <v>0</v>
      </c>
      <c r="O42" s="22">
        <f t="shared" si="27"/>
        <v>0</v>
      </c>
      <c r="P42" s="22">
        <f t="shared" si="27"/>
        <v>0</v>
      </c>
      <c r="Q42" s="22">
        <f t="shared" si="27"/>
        <v>0</v>
      </c>
      <c r="R42" s="22">
        <f t="shared" si="27"/>
        <v>0</v>
      </c>
      <c r="S42" s="22">
        <f t="shared" si="27"/>
        <v>0</v>
      </c>
      <c r="T42" s="22">
        <f t="shared" si="27"/>
        <v>0</v>
      </c>
      <c r="U42" s="22">
        <f t="shared" si="27"/>
        <v>0</v>
      </c>
    </row>
    <row r="43" spans="1:21" ht="15" hidden="1">
      <c r="A43" s="2" t="s">
        <v>63</v>
      </c>
      <c r="B43" s="22">
        <f aca="true" t="shared" si="28" ref="B43:U43">IF(B10="(C)",IF(B12&gt;0,B12,0),0)</f>
        <v>0</v>
      </c>
      <c r="C43" s="22">
        <f t="shared" si="28"/>
        <v>0</v>
      </c>
      <c r="D43" s="22">
        <f t="shared" si="28"/>
        <v>0</v>
      </c>
      <c r="E43" s="22">
        <f t="shared" si="28"/>
        <v>0</v>
      </c>
      <c r="F43" s="22">
        <f t="shared" si="28"/>
        <v>0</v>
      </c>
      <c r="G43" s="22">
        <f t="shared" si="28"/>
        <v>0</v>
      </c>
      <c r="H43" s="22">
        <f t="shared" si="28"/>
        <v>0</v>
      </c>
      <c r="I43" s="22">
        <f t="shared" si="28"/>
        <v>0</v>
      </c>
      <c r="J43" s="22">
        <f t="shared" si="28"/>
        <v>0</v>
      </c>
      <c r="K43" s="22">
        <f t="shared" si="28"/>
        <v>0</v>
      </c>
      <c r="L43" s="22">
        <f t="shared" si="28"/>
        <v>0</v>
      </c>
      <c r="M43" s="22">
        <f t="shared" si="28"/>
        <v>0</v>
      </c>
      <c r="N43" s="22">
        <f t="shared" si="28"/>
        <v>0</v>
      </c>
      <c r="O43" s="22">
        <f t="shared" si="28"/>
        <v>0</v>
      </c>
      <c r="P43" s="22">
        <f t="shared" si="28"/>
        <v>0</v>
      </c>
      <c r="Q43" s="22">
        <f t="shared" si="28"/>
        <v>0</v>
      </c>
      <c r="R43" s="22">
        <f t="shared" si="28"/>
        <v>0</v>
      </c>
      <c r="S43" s="22">
        <f t="shared" si="28"/>
        <v>0</v>
      </c>
      <c r="T43" s="22">
        <f t="shared" si="28"/>
        <v>0</v>
      </c>
      <c r="U43" s="22">
        <f t="shared" si="28"/>
        <v>0</v>
      </c>
    </row>
    <row r="44" ht="15">
      <c r="A44" s="2" t="s">
        <v>53</v>
      </c>
    </row>
    <row r="45" ht="15">
      <c r="A45" s="2" t="s">
        <v>20</v>
      </c>
    </row>
    <row r="46" ht="15">
      <c r="A46" s="2" t="s">
        <v>21</v>
      </c>
    </row>
    <row r="47" s="12" customFormat="1" ht="15">
      <c r="A47" s="14" t="s">
        <v>22</v>
      </c>
    </row>
    <row r="48" spans="1:21" s="12" customFormat="1" ht="15" hidden="1">
      <c r="A48" s="14" t="s">
        <v>23</v>
      </c>
      <c r="B48" s="21">
        <f aca="true" t="shared" si="29" ref="B48:U48">SUM(B30:B47)-B32</f>
        <v>0</v>
      </c>
      <c r="C48" s="21">
        <f t="shared" si="29"/>
        <v>0</v>
      </c>
      <c r="D48" s="21">
        <f t="shared" si="29"/>
        <v>0</v>
      </c>
      <c r="E48" s="21">
        <f t="shared" si="29"/>
        <v>0</v>
      </c>
      <c r="F48" s="21">
        <f t="shared" si="29"/>
        <v>0</v>
      </c>
      <c r="G48" s="21">
        <f t="shared" si="29"/>
        <v>0</v>
      </c>
      <c r="H48" s="21">
        <f t="shared" si="29"/>
        <v>0</v>
      </c>
      <c r="I48" s="21">
        <f t="shared" si="29"/>
        <v>0</v>
      </c>
      <c r="J48" s="21">
        <f t="shared" si="29"/>
        <v>0</v>
      </c>
      <c r="K48" s="21">
        <f t="shared" si="29"/>
        <v>0</v>
      </c>
      <c r="L48" s="21">
        <f t="shared" si="29"/>
        <v>0</v>
      </c>
      <c r="M48" s="21">
        <f t="shared" si="29"/>
        <v>0</v>
      </c>
      <c r="N48" s="21">
        <f t="shared" si="29"/>
        <v>0</v>
      </c>
      <c r="O48" s="21">
        <f t="shared" si="29"/>
        <v>0</v>
      </c>
      <c r="P48" s="21">
        <f t="shared" si="29"/>
        <v>0</v>
      </c>
      <c r="Q48" s="21">
        <f t="shared" si="29"/>
        <v>0</v>
      </c>
      <c r="R48" s="21">
        <f t="shared" si="29"/>
        <v>0</v>
      </c>
      <c r="S48" s="21">
        <f t="shared" si="29"/>
        <v>0</v>
      </c>
      <c r="T48" s="21">
        <f t="shared" si="29"/>
        <v>0</v>
      </c>
      <c r="U48" s="21">
        <f t="shared" si="29"/>
        <v>0</v>
      </c>
    </row>
    <row r="49" spans="1:21" ht="15" hidden="1">
      <c r="A49" s="2" t="s">
        <v>24</v>
      </c>
      <c r="B49" s="22">
        <f aca="true" t="shared" si="30" ref="B49:U49">B29-B48</f>
        <v>0</v>
      </c>
      <c r="C49" s="22">
        <f t="shared" si="30"/>
        <v>0</v>
      </c>
      <c r="D49" s="22">
        <f t="shared" si="30"/>
        <v>0</v>
      </c>
      <c r="E49" s="22">
        <f t="shared" si="30"/>
        <v>0</v>
      </c>
      <c r="F49" s="22">
        <f t="shared" si="30"/>
        <v>0</v>
      </c>
      <c r="G49" s="22">
        <f t="shared" si="30"/>
        <v>0</v>
      </c>
      <c r="H49" s="22">
        <f t="shared" si="30"/>
        <v>0</v>
      </c>
      <c r="I49" s="22">
        <f t="shared" si="30"/>
        <v>0</v>
      </c>
      <c r="J49" s="22">
        <f t="shared" si="30"/>
        <v>0</v>
      </c>
      <c r="K49" s="22">
        <f t="shared" si="30"/>
        <v>0</v>
      </c>
      <c r="L49" s="22">
        <f t="shared" si="30"/>
        <v>0</v>
      </c>
      <c r="M49" s="22">
        <f t="shared" si="30"/>
        <v>0</v>
      </c>
      <c r="N49" s="22">
        <f t="shared" si="30"/>
        <v>0</v>
      </c>
      <c r="O49" s="22">
        <f t="shared" si="30"/>
        <v>0</v>
      </c>
      <c r="P49" s="22">
        <f t="shared" si="30"/>
        <v>0</v>
      </c>
      <c r="Q49" s="22">
        <f t="shared" si="30"/>
        <v>0</v>
      </c>
      <c r="R49" s="22">
        <f t="shared" si="30"/>
        <v>0</v>
      </c>
      <c r="S49" s="22">
        <f t="shared" si="30"/>
        <v>0</v>
      </c>
      <c r="T49" s="22">
        <f t="shared" si="30"/>
        <v>0</v>
      </c>
      <c r="U49" s="22">
        <f t="shared" si="30"/>
        <v>0</v>
      </c>
    </row>
    <row r="50" spans="1:21" ht="15" hidden="1">
      <c r="A50" s="2" t="s">
        <v>25</v>
      </c>
      <c r="B50" s="23">
        <f aca="true" t="shared" si="31" ref="B50:U50">ROUNDDOWN(B49/2,0)/2</f>
        <v>0</v>
      </c>
      <c r="C50" s="23">
        <f t="shared" si="31"/>
        <v>0</v>
      </c>
      <c r="D50" s="23">
        <f t="shared" si="31"/>
        <v>0</v>
      </c>
      <c r="E50" s="23">
        <f t="shared" si="31"/>
        <v>0</v>
      </c>
      <c r="F50" s="23">
        <f t="shared" si="31"/>
        <v>0</v>
      </c>
      <c r="G50" s="23">
        <f t="shared" si="31"/>
        <v>0</v>
      </c>
      <c r="H50" s="23">
        <f t="shared" si="31"/>
        <v>0</v>
      </c>
      <c r="I50" s="23">
        <f t="shared" si="31"/>
        <v>0</v>
      </c>
      <c r="J50" s="23">
        <f t="shared" si="31"/>
        <v>0</v>
      </c>
      <c r="K50" s="23">
        <f t="shared" si="31"/>
        <v>0</v>
      </c>
      <c r="L50" s="23">
        <f t="shared" si="31"/>
        <v>0</v>
      </c>
      <c r="M50" s="23">
        <f t="shared" si="31"/>
        <v>0</v>
      </c>
      <c r="N50" s="23">
        <f t="shared" si="31"/>
        <v>0</v>
      </c>
      <c r="O50" s="23">
        <f t="shared" si="31"/>
        <v>0</v>
      </c>
      <c r="P50" s="23">
        <f t="shared" si="31"/>
        <v>0</v>
      </c>
      <c r="Q50" s="23">
        <f t="shared" si="31"/>
        <v>0</v>
      </c>
      <c r="R50" s="23">
        <f t="shared" si="31"/>
        <v>0</v>
      </c>
      <c r="S50" s="23">
        <f t="shared" si="31"/>
        <v>0</v>
      </c>
      <c r="T50" s="23">
        <f t="shared" si="31"/>
        <v>0</v>
      </c>
      <c r="U50" s="23">
        <f t="shared" si="31"/>
        <v>0</v>
      </c>
    </row>
    <row r="52" spans="2:17" ht="15">
      <c r="B52" s="31" t="s">
        <v>58</v>
      </c>
      <c r="C52" s="15" t="s">
        <v>54</v>
      </c>
      <c r="D52" s="15" t="s">
        <v>55</v>
      </c>
      <c r="E52" s="15" t="s">
        <v>56</v>
      </c>
      <c r="F52" s="15" t="s">
        <v>36</v>
      </c>
      <c r="G52" s="16" t="s">
        <v>37</v>
      </c>
      <c r="I52" s="31" t="s">
        <v>38</v>
      </c>
      <c r="J52" s="15"/>
      <c r="K52" s="16"/>
      <c r="M52" s="27" t="s">
        <v>30</v>
      </c>
      <c r="N52" s="18"/>
      <c r="O52" s="18"/>
      <c r="P52" s="18"/>
      <c r="Q52" s="18"/>
    </row>
    <row r="53" spans="2:17" ht="15">
      <c r="B53" s="17"/>
      <c r="C53" s="18"/>
      <c r="F53" s="18"/>
      <c r="G53" s="32"/>
      <c r="I53" s="17"/>
      <c r="J53" s="18"/>
      <c r="K53" s="32"/>
      <c r="M53" s="18" t="s">
        <v>31</v>
      </c>
      <c r="N53" s="18"/>
      <c r="O53" s="18"/>
      <c r="Q53" s="18">
        <v>2</v>
      </c>
    </row>
    <row r="54" spans="2:17" ht="15">
      <c r="B54" s="17"/>
      <c r="C54" s="18"/>
      <c r="F54" s="18"/>
      <c r="G54" s="32"/>
      <c r="I54" s="19"/>
      <c r="J54" s="12"/>
      <c r="K54" s="33"/>
      <c r="M54" s="18" t="s">
        <v>32</v>
      </c>
      <c r="N54" s="25"/>
      <c r="O54" s="26"/>
      <c r="Q54" s="18">
        <v>10</v>
      </c>
    </row>
    <row r="55" spans="2:17" ht="15">
      <c r="B55" s="17"/>
      <c r="C55" s="18"/>
      <c r="F55" s="18"/>
      <c r="G55" s="32"/>
      <c r="M55" t="s">
        <v>33</v>
      </c>
      <c r="Q55">
        <v>12.7</v>
      </c>
    </row>
    <row r="56" spans="2:17" ht="15">
      <c r="B56" s="17"/>
      <c r="C56" s="18"/>
      <c r="F56" s="18"/>
      <c r="G56" s="32"/>
      <c r="M56" t="s">
        <v>34</v>
      </c>
      <c r="Q56" s="22">
        <f>ROUND(((Q53^2)+((Q58/9)^2))^0.5,0)</f>
        <v>4</v>
      </c>
    </row>
    <row r="57" spans="2:7" ht="15">
      <c r="B57" s="17"/>
      <c r="C57" s="18"/>
      <c r="F57" s="18"/>
      <c r="G57" s="32"/>
    </row>
    <row r="58" spans="2:17" ht="15">
      <c r="B58" s="17"/>
      <c r="C58" s="18"/>
      <c r="F58" s="18"/>
      <c r="G58" s="32"/>
      <c r="M58" t="s">
        <v>35</v>
      </c>
      <c r="Q58" s="22">
        <f>ABS(Q54-Q55)*10</f>
        <v>26.999999999999993</v>
      </c>
    </row>
    <row r="59" spans="2:7" ht="15">
      <c r="B59" s="19" t="s">
        <v>57</v>
      </c>
      <c r="C59" s="35">
        <f>SUM(C53:C58)</f>
        <v>0</v>
      </c>
      <c r="D59" s="35">
        <f>SUM(D53:D58)</f>
        <v>0</v>
      </c>
      <c r="E59" s="35">
        <f>SUM(E53:E58)</f>
        <v>0</v>
      </c>
      <c r="F59" s="12"/>
      <c r="G59" s="33"/>
    </row>
    <row r="61" spans="11:16" ht="15">
      <c r="K61" s="18"/>
      <c r="L61" s="18"/>
      <c r="M61" s="18"/>
      <c r="N61" s="18"/>
      <c r="O61" s="18"/>
      <c r="P61" s="18"/>
    </row>
    <row r="62" spans="11:16" ht="15">
      <c r="K62" s="18"/>
      <c r="L62" s="18"/>
      <c r="M62" s="18"/>
      <c r="N62" s="18"/>
      <c r="O62" s="18"/>
      <c r="P62" s="18"/>
    </row>
    <row r="63" spans="11:16" ht="15">
      <c r="K63" s="18"/>
      <c r="L63" s="18"/>
      <c r="M63" s="18"/>
      <c r="N63" s="18"/>
      <c r="O63" s="18"/>
      <c r="P63" s="18"/>
    </row>
    <row r="64" spans="8:16" ht="15">
      <c r="H64" s="18"/>
      <c r="I64" s="18"/>
      <c r="J64" s="18"/>
      <c r="K64" s="18"/>
      <c r="L64" s="18"/>
      <c r="M64" s="18"/>
      <c r="N64" s="18"/>
      <c r="O64" s="18"/>
      <c r="P64" s="18"/>
    </row>
    <row r="65" spans="8:16" ht="15">
      <c r="H65" s="18"/>
      <c r="I65" s="18"/>
      <c r="J65" s="18"/>
      <c r="K65" s="18"/>
      <c r="L65" s="18"/>
      <c r="M65" s="18"/>
      <c r="N65" s="18"/>
      <c r="O65" s="18"/>
      <c r="P65" s="18"/>
    </row>
    <row r="66" spans="8:16" ht="15">
      <c r="H66" s="18"/>
      <c r="I66" s="18"/>
      <c r="J66" s="18"/>
      <c r="K66" s="18"/>
      <c r="L66" s="18"/>
      <c r="M66" s="18"/>
      <c r="N66" s="18"/>
      <c r="O66" s="18"/>
      <c r="P66" s="18"/>
    </row>
    <row r="67" spans="8:16" ht="15">
      <c r="H67" s="18"/>
      <c r="I67" s="18"/>
      <c r="J67" s="18"/>
      <c r="K67" s="18"/>
      <c r="L67" s="18"/>
      <c r="M67" s="18"/>
      <c r="N67" s="18"/>
      <c r="O67" s="18"/>
      <c r="P67" s="18"/>
    </row>
    <row r="68" spans="8:16" ht="15">
      <c r="H68" s="18"/>
      <c r="I68" s="18"/>
      <c r="J68" s="18"/>
      <c r="K68" s="18"/>
      <c r="L68" s="18"/>
      <c r="M68" s="18"/>
      <c r="N68" s="18"/>
      <c r="O68" s="18"/>
      <c r="P68" s="18"/>
    </row>
    <row r="69" spans="8:16" ht="15">
      <c r="H69" s="18"/>
      <c r="I69" s="18"/>
      <c r="J69" s="18"/>
      <c r="K69" s="18"/>
      <c r="L69" s="18"/>
      <c r="M69" s="18"/>
      <c r="N69" s="18"/>
      <c r="O69" s="18"/>
      <c r="P69" s="18"/>
    </row>
    <row r="72" spans="2:4" ht="15">
      <c r="B72" t="s">
        <v>26</v>
      </c>
      <c r="C72" t="s">
        <v>44</v>
      </c>
      <c r="D72" t="s">
        <v>49</v>
      </c>
    </row>
    <row r="73" spans="2:4" ht="15">
      <c r="B73" t="s">
        <v>39</v>
      </c>
      <c r="C73" t="s">
        <v>45</v>
      </c>
      <c r="D73" t="s">
        <v>50</v>
      </c>
    </row>
    <row r="74" spans="2:4" ht="15">
      <c r="B74" t="s">
        <v>40</v>
      </c>
      <c r="C74" s="6" t="s">
        <v>52</v>
      </c>
      <c r="D74" t="s">
        <v>29</v>
      </c>
    </row>
    <row r="75" spans="2:4" ht="15">
      <c r="B75" t="s">
        <v>41</v>
      </c>
      <c r="C75" t="s">
        <v>46</v>
      </c>
      <c r="D75" t="s">
        <v>51</v>
      </c>
    </row>
    <row r="76" spans="2:3" ht="15">
      <c r="B76" t="s">
        <v>42</v>
      </c>
      <c r="C76" t="s">
        <v>47</v>
      </c>
    </row>
    <row r="77" spans="2:3" ht="15">
      <c r="B77" t="s">
        <v>43</v>
      </c>
      <c r="C77" t="s">
        <v>48</v>
      </c>
    </row>
  </sheetData>
  <sheetProtection/>
  <dataValidations count="3">
    <dataValidation type="list" allowBlank="1" showInputMessage="1" showErrorMessage="1" sqref="B10:U10">
      <formula1>$C$72:$C$78</formula1>
    </dataValidation>
    <dataValidation type="list" showInputMessage="1" showErrorMessage="1" sqref="B8:U8">
      <formula1>$B$72:$B$78</formula1>
    </dataValidation>
    <dataValidation type="list" allowBlank="1" showInputMessage="1" showErrorMessage="1" sqref="B18:U18">
      <formula1>$D$72:$D$75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IV65536"/>
    </sheetView>
  </sheetViews>
  <sheetFormatPr defaultColWidth="9.140625" defaultRowHeight="15"/>
  <cols>
    <col min="1" max="1" width="22.140625" style="0" customWidth="1"/>
  </cols>
  <sheetData>
    <row r="1" spans="1:21" s="12" customFormat="1" ht="15">
      <c r="A1" s="10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20">
        <f aca="true" t="shared" si="0" ref="C5:U5">B5+(B17/10)</f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</row>
    <row r="6" spans="1:21" s="1" customFormat="1" ht="15">
      <c r="A6" s="1" t="s">
        <v>4</v>
      </c>
      <c r="B6" s="9"/>
      <c r="C6" s="20">
        <f aca="true" t="shared" si="1" ref="C6:U6">IF(C18="Idle",B6+B50-1,B6+B50)</f>
        <v>0</v>
      </c>
      <c r="D6" s="20">
        <f t="shared" si="1"/>
        <v>0</v>
      </c>
      <c r="E6" s="20">
        <f t="shared" si="1"/>
        <v>0</v>
      </c>
      <c r="F6" s="20">
        <f t="shared" si="1"/>
        <v>0</v>
      </c>
      <c r="G6" s="20">
        <f t="shared" si="1"/>
        <v>0</v>
      </c>
      <c r="H6" s="20">
        <f t="shared" si="1"/>
        <v>0</v>
      </c>
      <c r="I6" s="20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0">
        <f t="shared" si="1"/>
        <v>0</v>
      </c>
      <c r="O6" s="20">
        <f t="shared" si="1"/>
        <v>0</v>
      </c>
      <c r="P6" s="20">
        <f t="shared" si="1"/>
        <v>0</v>
      </c>
      <c r="Q6" s="20">
        <f t="shared" si="1"/>
        <v>0</v>
      </c>
      <c r="R6" s="20">
        <f t="shared" si="1"/>
        <v>0</v>
      </c>
      <c r="S6" s="20">
        <f t="shared" si="1"/>
        <v>0</v>
      </c>
      <c r="T6" s="20">
        <f t="shared" si="1"/>
        <v>0</v>
      </c>
      <c r="U6" s="20">
        <f t="shared" si="1"/>
        <v>0</v>
      </c>
    </row>
    <row r="7" spans="1:21" ht="15">
      <c r="A7" s="2" t="s">
        <v>5</v>
      </c>
      <c r="B7" s="7">
        <v>0</v>
      </c>
      <c r="C7" s="23">
        <f aca="true" t="shared" si="2" ref="C7:U7">IF(ABS(B12)+B13&lt;B6+B7,0.5,0)</f>
        <v>0</v>
      </c>
      <c r="D7" s="23">
        <f t="shared" si="2"/>
        <v>0</v>
      </c>
      <c r="E7" s="23">
        <f t="shared" si="2"/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3">
        <f t="shared" si="2"/>
        <v>0</v>
      </c>
      <c r="S7" s="23">
        <f t="shared" si="2"/>
        <v>0</v>
      </c>
      <c r="T7" s="23">
        <f t="shared" si="2"/>
        <v>0</v>
      </c>
      <c r="U7" s="23">
        <f t="shared" si="2"/>
        <v>0</v>
      </c>
    </row>
    <row r="8" spans="1:21" ht="15">
      <c r="A8" s="2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5">
      <c r="A9" s="2" t="s">
        <v>8</v>
      </c>
    </row>
    <row r="10" spans="1:21" s="12" customFormat="1" ht="15">
      <c r="A10" s="10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">
      <c r="A11" s="2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5" customFormat="1" ht="15">
      <c r="A12" s="4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28" customFormat="1" ht="15">
      <c r="A13" s="29" t="s">
        <v>27</v>
      </c>
      <c r="B13" s="30">
        <f aca="true" t="shared" si="3" ref="B13:U13">ROUNDDOWN(B6+B7,0)-ABS(B12)</f>
        <v>0</v>
      </c>
      <c r="C13" s="30">
        <f t="shared" si="3"/>
        <v>0</v>
      </c>
      <c r="D13" s="30">
        <f t="shared" si="3"/>
        <v>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>
        <f t="shared" si="3"/>
        <v>0</v>
      </c>
      <c r="P13" s="30">
        <f t="shared" si="3"/>
        <v>0</v>
      </c>
      <c r="Q13" s="30">
        <f t="shared" si="3"/>
        <v>0</v>
      </c>
      <c r="R13" s="30">
        <f t="shared" si="3"/>
        <v>0</v>
      </c>
      <c r="S13" s="30">
        <f t="shared" si="3"/>
        <v>0</v>
      </c>
      <c r="T13" s="30">
        <f t="shared" si="3"/>
        <v>0</v>
      </c>
      <c r="U13" s="30">
        <f t="shared" si="3"/>
        <v>0</v>
      </c>
    </row>
    <row r="14" spans="1:21" ht="15">
      <c r="A14" s="2" t="s">
        <v>11</v>
      </c>
      <c r="B14" s="34">
        <f aca="true" t="shared" si="4" ref="B14:U14">B12*9</f>
        <v>0</v>
      </c>
      <c r="C14" s="34">
        <f t="shared" si="4"/>
        <v>0</v>
      </c>
      <c r="D14" s="34">
        <f t="shared" si="4"/>
        <v>0</v>
      </c>
      <c r="E14" s="34">
        <f t="shared" si="4"/>
        <v>0</v>
      </c>
      <c r="F14" s="34">
        <f t="shared" si="4"/>
        <v>0</v>
      </c>
      <c r="G14" s="34">
        <f t="shared" si="4"/>
        <v>0</v>
      </c>
      <c r="H14" s="34">
        <f t="shared" si="4"/>
        <v>0</v>
      </c>
      <c r="I14" s="34">
        <f t="shared" si="4"/>
        <v>0</v>
      </c>
      <c r="J14" s="34">
        <f t="shared" si="4"/>
        <v>0</v>
      </c>
      <c r="K14" s="34">
        <f t="shared" si="4"/>
        <v>0</v>
      </c>
      <c r="L14" s="34">
        <f t="shared" si="4"/>
        <v>0</v>
      </c>
      <c r="M14" s="34">
        <f t="shared" si="4"/>
        <v>0</v>
      </c>
      <c r="N14" s="34">
        <f t="shared" si="4"/>
        <v>0</v>
      </c>
      <c r="O14" s="34">
        <f t="shared" si="4"/>
        <v>0</v>
      </c>
      <c r="P14" s="34">
        <f t="shared" si="4"/>
        <v>0</v>
      </c>
      <c r="Q14" s="34">
        <f t="shared" si="4"/>
        <v>0</v>
      </c>
      <c r="R14" s="34">
        <f t="shared" si="4"/>
        <v>0</v>
      </c>
      <c r="S14" s="34">
        <f t="shared" si="4"/>
        <v>0</v>
      </c>
      <c r="T14" s="34">
        <f t="shared" si="4"/>
        <v>0</v>
      </c>
      <c r="U14" s="34">
        <f t="shared" si="4"/>
        <v>0</v>
      </c>
    </row>
    <row r="15" spans="1:5" ht="15">
      <c r="A15" s="2" t="s">
        <v>12</v>
      </c>
      <c r="E15" s="24"/>
    </row>
    <row r="16" spans="1:5" ht="15">
      <c r="A16" s="2" t="s">
        <v>78</v>
      </c>
      <c r="E16" s="24"/>
    </row>
    <row r="17" spans="1:21" s="12" customFormat="1" ht="15">
      <c r="A17" s="14" t="s">
        <v>13</v>
      </c>
      <c r="B17" s="21">
        <f aca="true" t="shared" si="5" ref="B17:U17">SUM(B14:B16)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si="5"/>
        <v>0</v>
      </c>
      <c r="I17" s="21">
        <f t="shared" si="5"/>
        <v>0</v>
      </c>
      <c r="J17" s="21">
        <f t="shared" si="5"/>
        <v>0</v>
      </c>
      <c r="K17" s="21">
        <f t="shared" si="5"/>
        <v>0</v>
      </c>
      <c r="L17" s="21">
        <f t="shared" si="5"/>
        <v>0</v>
      </c>
      <c r="M17" s="21">
        <f t="shared" si="5"/>
        <v>0</v>
      </c>
      <c r="N17" s="21">
        <f t="shared" si="5"/>
        <v>0</v>
      </c>
      <c r="O17" s="21">
        <f t="shared" si="5"/>
        <v>0</v>
      </c>
      <c r="P17" s="21">
        <f t="shared" si="5"/>
        <v>0</v>
      </c>
      <c r="Q17" s="21">
        <f t="shared" si="5"/>
        <v>0</v>
      </c>
      <c r="R17" s="21">
        <f t="shared" si="5"/>
        <v>0</v>
      </c>
      <c r="S17" s="21">
        <f t="shared" si="5"/>
        <v>0</v>
      </c>
      <c r="T17" s="21">
        <f t="shared" si="5"/>
        <v>0</v>
      </c>
      <c r="U17" s="21">
        <f t="shared" si="5"/>
        <v>0</v>
      </c>
    </row>
    <row r="18" spans="1:21" ht="15">
      <c r="A18" s="1" t="s">
        <v>14</v>
      </c>
      <c r="B18" s="3" t="s">
        <v>29</v>
      </c>
      <c r="C18" s="3" t="s">
        <v>29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3" t="s">
        <v>29</v>
      </c>
      <c r="S18" s="3" t="s">
        <v>29</v>
      </c>
      <c r="T18" s="3" t="s">
        <v>29</v>
      </c>
      <c r="U18" s="3" t="s">
        <v>29</v>
      </c>
    </row>
    <row r="19" ht="15">
      <c r="A19" s="2" t="s">
        <v>16</v>
      </c>
    </row>
    <row r="20" spans="1:21" s="12" customFormat="1" ht="15">
      <c r="A20" s="14" t="s">
        <v>15</v>
      </c>
      <c r="C20" s="21">
        <f aca="true" t="shared" si="6" ref="C20:U20">IF(B49&gt;0,ROUND(B49-(4*B50),1),0)</f>
        <v>0</v>
      </c>
      <c r="D20" s="21">
        <f t="shared" si="6"/>
        <v>0</v>
      </c>
      <c r="E20" s="21">
        <f t="shared" si="6"/>
        <v>0</v>
      </c>
      <c r="F20" s="21">
        <f t="shared" si="6"/>
        <v>0</v>
      </c>
      <c r="G20" s="21">
        <f t="shared" si="6"/>
        <v>0</v>
      </c>
      <c r="H20" s="21">
        <f t="shared" si="6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1">
        <f t="shared" si="6"/>
        <v>0</v>
      </c>
      <c r="M20" s="21">
        <f t="shared" si="6"/>
        <v>0</v>
      </c>
      <c r="N20" s="21">
        <f t="shared" si="6"/>
        <v>0</v>
      </c>
      <c r="O20" s="21">
        <f t="shared" si="6"/>
        <v>0</v>
      </c>
      <c r="P20" s="21">
        <f t="shared" si="6"/>
        <v>0</v>
      </c>
      <c r="Q20" s="21">
        <f t="shared" si="6"/>
        <v>0</v>
      </c>
      <c r="R20" s="21">
        <f t="shared" si="6"/>
        <v>0</v>
      </c>
      <c r="S20" s="21">
        <f t="shared" si="6"/>
        <v>0</v>
      </c>
      <c r="T20" s="21">
        <f t="shared" si="6"/>
        <v>0</v>
      </c>
      <c r="U20" s="21">
        <f t="shared" si="6"/>
        <v>0</v>
      </c>
    </row>
    <row r="21" spans="1:21" ht="15" hidden="1">
      <c r="A21" s="2" t="s">
        <v>66</v>
      </c>
      <c r="B21" s="22">
        <f aca="true" t="shared" si="7" ref="B21:U21">IF(B17&lt;0,ABS(B17/3),0)</f>
        <v>0</v>
      </c>
      <c r="C21" s="22">
        <f t="shared" si="7"/>
        <v>0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0</v>
      </c>
      <c r="N21" s="22">
        <f t="shared" si="7"/>
        <v>0</v>
      </c>
      <c r="O21" s="22">
        <f t="shared" si="7"/>
        <v>0</v>
      </c>
      <c r="P21" s="22">
        <f t="shared" si="7"/>
        <v>0</v>
      </c>
      <c r="Q21" s="22">
        <f t="shared" si="7"/>
        <v>0</v>
      </c>
      <c r="R21" s="22">
        <f t="shared" si="7"/>
        <v>0</v>
      </c>
      <c r="S21" s="22">
        <f t="shared" si="7"/>
        <v>0</v>
      </c>
      <c r="T21" s="22">
        <f t="shared" si="7"/>
        <v>0</v>
      </c>
      <c r="U21" s="22">
        <f t="shared" si="7"/>
        <v>0</v>
      </c>
    </row>
    <row r="22" spans="1:21" ht="15" hidden="1">
      <c r="A22" s="2" t="s">
        <v>77</v>
      </c>
      <c r="B22" s="22">
        <f aca="true" t="shared" si="8" ref="B22:U22">IF(B6&gt;8.5,ROUND(2*B21*0.5,0)/2,0)</f>
        <v>0</v>
      </c>
      <c r="C22" s="22">
        <f t="shared" si="8"/>
        <v>0</v>
      </c>
      <c r="D22" s="22">
        <f t="shared" si="8"/>
        <v>0</v>
      </c>
      <c r="E22" s="22">
        <f t="shared" si="8"/>
        <v>0</v>
      </c>
      <c r="F22" s="22">
        <f t="shared" si="8"/>
        <v>0</v>
      </c>
      <c r="G22" s="22">
        <f t="shared" si="8"/>
        <v>0</v>
      </c>
      <c r="H22" s="22">
        <f t="shared" si="8"/>
        <v>0</v>
      </c>
      <c r="I22" s="22">
        <f t="shared" si="8"/>
        <v>0</v>
      </c>
      <c r="J22" s="22">
        <f t="shared" si="8"/>
        <v>0</v>
      </c>
      <c r="K22" s="22">
        <f t="shared" si="8"/>
        <v>0</v>
      </c>
      <c r="L22" s="22">
        <f t="shared" si="8"/>
        <v>0</v>
      </c>
      <c r="M22" s="22">
        <f t="shared" si="8"/>
        <v>0</v>
      </c>
      <c r="N22" s="22">
        <f t="shared" si="8"/>
        <v>0</v>
      </c>
      <c r="O22" s="22">
        <f t="shared" si="8"/>
        <v>0</v>
      </c>
      <c r="P22" s="22">
        <f t="shared" si="8"/>
        <v>0</v>
      </c>
      <c r="Q22" s="22">
        <f t="shared" si="8"/>
        <v>0</v>
      </c>
      <c r="R22" s="22">
        <f t="shared" si="8"/>
        <v>0</v>
      </c>
      <c r="S22" s="22">
        <f t="shared" si="8"/>
        <v>0</v>
      </c>
      <c r="T22" s="22">
        <f t="shared" si="8"/>
        <v>0</v>
      </c>
      <c r="U22" s="22">
        <f t="shared" si="8"/>
        <v>0</v>
      </c>
    </row>
    <row r="23" spans="1:21" ht="15" hidden="1">
      <c r="A23" s="2" t="s">
        <v>68</v>
      </c>
      <c r="B23" s="22">
        <f aca="true" t="shared" si="9" ref="B23:U23">IF(B6&lt;9,IF(B6&gt;4.5,ROUND(2*B21,0)/2,0),0)</f>
        <v>0</v>
      </c>
      <c r="C23" s="22">
        <f t="shared" si="9"/>
        <v>0</v>
      </c>
      <c r="D23" s="22">
        <f t="shared" si="9"/>
        <v>0</v>
      </c>
      <c r="E23" s="22">
        <f t="shared" si="9"/>
        <v>0</v>
      </c>
      <c r="F23" s="22">
        <f t="shared" si="9"/>
        <v>0</v>
      </c>
      <c r="G23" s="22">
        <f t="shared" si="9"/>
        <v>0</v>
      </c>
      <c r="H23" s="22">
        <f t="shared" si="9"/>
        <v>0</v>
      </c>
      <c r="I23" s="22">
        <f t="shared" si="9"/>
        <v>0</v>
      </c>
      <c r="J23" s="22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22">
        <f t="shared" si="9"/>
        <v>0</v>
      </c>
      <c r="Q23" s="22">
        <f t="shared" si="9"/>
        <v>0</v>
      </c>
      <c r="R23" s="22">
        <f t="shared" si="9"/>
        <v>0</v>
      </c>
      <c r="S23" s="22">
        <f t="shared" si="9"/>
        <v>0</v>
      </c>
      <c r="T23" s="22">
        <f t="shared" si="9"/>
        <v>0</v>
      </c>
      <c r="U23" s="22">
        <f t="shared" si="9"/>
        <v>0</v>
      </c>
    </row>
    <row r="24" spans="1:21" ht="15" hidden="1">
      <c r="A24" s="2" t="s">
        <v>69</v>
      </c>
      <c r="B24" s="22">
        <f aca="true" t="shared" si="10" ref="B24:U24">IF(B6&lt;5,IF(B6&gt;2.5,ROUND(2*B21*1.5,0)/2,0),0)</f>
        <v>0</v>
      </c>
      <c r="C24" s="22">
        <f t="shared" si="10"/>
        <v>0</v>
      </c>
      <c r="D24" s="22">
        <f t="shared" si="10"/>
        <v>0</v>
      </c>
      <c r="E24" s="22">
        <f t="shared" si="10"/>
        <v>0</v>
      </c>
      <c r="F24" s="22">
        <f t="shared" si="10"/>
        <v>0</v>
      </c>
      <c r="G24" s="22">
        <f t="shared" si="10"/>
        <v>0</v>
      </c>
      <c r="H24" s="22">
        <f t="shared" si="10"/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22">
        <f t="shared" si="10"/>
        <v>0</v>
      </c>
      <c r="P24" s="22">
        <f t="shared" si="10"/>
        <v>0</v>
      </c>
      <c r="Q24" s="22">
        <f t="shared" si="10"/>
        <v>0</v>
      </c>
      <c r="R24" s="22">
        <f t="shared" si="10"/>
        <v>0</v>
      </c>
      <c r="S24" s="22">
        <f t="shared" si="10"/>
        <v>0</v>
      </c>
      <c r="T24" s="22">
        <f t="shared" si="10"/>
        <v>0</v>
      </c>
      <c r="U24" s="22">
        <f t="shared" si="10"/>
        <v>0</v>
      </c>
    </row>
    <row r="25" spans="1:21" ht="15" hidden="1">
      <c r="A25" s="2" t="s">
        <v>70</v>
      </c>
      <c r="B25" s="22">
        <f aca="true" t="shared" si="11" ref="B25:U25">IF(B6&lt;3,IF(B6&gt;1.5,ROUND(B21*3*2,0)/2,0),0)</f>
        <v>0</v>
      </c>
      <c r="C25" s="22">
        <f t="shared" si="11"/>
        <v>0</v>
      </c>
      <c r="D25" s="22">
        <f t="shared" si="11"/>
        <v>0</v>
      </c>
      <c r="E25" s="22">
        <f t="shared" si="11"/>
        <v>0</v>
      </c>
      <c r="F25" s="22">
        <f t="shared" si="11"/>
        <v>0</v>
      </c>
      <c r="G25" s="22">
        <f t="shared" si="11"/>
        <v>0</v>
      </c>
      <c r="H25" s="22">
        <f t="shared" si="11"/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1"/>
        <v>0</v>
      </c>
      <c r="R25" s="22">
        <f t="shared" si="11"/>
        <v>0</v>
      </c>
      <c r="S25" s="22">
        <f t="shared" si="11"/>
        <v>0</v>
      </c>
      <c r="T25" s="22">
        <f t="shared" si="11"/>
        <v>0</v>
      </c>
      <c r="U25" s="22">
        <f t="shared" si="11"/>
        <v>0</v>
      </c>
    </row>
    <row r="26" spans="1:21" ht="15" hidden="1">
      <c r="A26" s="2" t="s">
        <v>71</v>
      </c>
      <c r="B26" s="22">
        <f aca="true" t="shared" si="12" ref="B26:U26">IF(B6&lt;2,ROUND(B21*4*2,0)/2,0)</f>
        <v>0</v>
      </c>
      <c r="C26" s="22">
        <f t="shared" si="12"/>
        <v>0</v>
      </c>
      <c r="D26" s="22">
        <f t="shared" si="12"/>
        <v>0</v>
      </c>
      <c r="E26" s="22">
        <f t="shared" si="12"/>
        <v>0</v>
      </c>
      <c r="F26" s="22">
        <f t="shared" si="12"/>
        <v>0</v>
      </c>
      <c r="G26" s="22">
        <f t="shared" si="12"/>
        <v>0</v>
      </c>
      <c r="H26" s="22">
        <f t="shared" si="12"/>
        <v>0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0</v>
      </c>
      <c r="P26" s="22">
        <f t="shared" si="12"/>
        <v>0</v>
      </c>
      <c r="Q26" s="22">
        <f t="shared" si="12"/>
        <v>0</v>
      </c>
      <c r="R26" s="22">
        <f t="shared" si="12"/>
        <v>0</v>
      </c>
      <c r="S26" s="22">
        <f t="shared" si="12"/>
        <v>0</v>
      </c>
      <c r="T26" s="22">
        <f t="shared" si="12"/>
        <v>0</v>
      </c>
      <c r="U26" s="22">
        <f t="shared" si="12"/>
        <v>0</v>
      </c>
    </row>
    <row r="27" spans="1:21" ht="15" hidden="1">
      <c r="A27" s="2" t="s">
        <v>64</v>
      </c>
      <c r="B27" s="22">
        <f aca="true" t="shared" si="13" ref="B27:U27">IF(B10="D",1,IF(B10="(D)",1,0))</f>
        <v>0</v>
      </c>
      <c r="C27" s="22">
        <f t="shared" si="13"/>
        <v>0</v>
      </c>
      <c r="D27" s="22">
        <f t="shared" si="13"/>
        <v>0</v>
      </c>
      <c r="E27" s="22">
        <f t="shared" si="13"/>
        <v>0</v>
      </c>
      <c r="F27" s="22">
        <f t="shared" si="13"/>
        <v>0</v>
      </c>
      <c r="G27" s="22">
        <f t="shared" si="13"/>
        <v>0</v>
      </c>
      <c r="H27" s="22">
        <f t="shared" si="13"/>
        <v>0</v>
      </c>
      <c r="I27" s="22">
        <f t="shared" si="13"/>
        <v>0</v>
      </c>
      <c r="J27" s="22">
        <f t="shared" si="13"/>
        <v>0</v>
      </c>
      <c r="K27" s="22">
        <f t="shared" si="13"/>
        <v>0</v>
      </c>
      <c r="L27" s="22">
        <f t="shared" si="13"/>
        <v>0</v>
      </c>
      <c r="M27" s="22">
        <f t="shared" si="13"/>
        <v>0</v>
      </c>
      <c r="N27" s="22">
        <f t="shared" si="13"/>
        <v>0</v>
      </c>
      <c r="O27" s="22">
        <f t="shared" si="13"/>
        <v>0</v>
      </c>
      <c r="P27" s="22">
        <f t="shared" si="13"/>
        <v>0</v>
      </c>
      <c r="Q27" s="22">
        <f t="shared" si="13"/>
        <v>0</v>
      </c>
      <c r="R27" s="22">
        <f t="shared" si="13"/>
        <v>0</v>
      </c>
      <c r="S27" s="22">
        <f t="shared" si="13"/>
        <v>0</v>
      </c>
      <c r="T27" s="22">
        <f t="shared" si="13"/>
        <v>0</v>
      </c>
      <c r="U27" s="22">
        <f t="shared" si="13"/>
        <v>0</v>
      </c>
    </row>
    <row r="28" spans="1:21" ht="15" hidden="1">
      <c r="A28" s="2" t="s">
        <v>65</v>
      </c>
      <c r="B28" s="22">
        <f aca="true" t="shared" si="14" ref="B28:U28">IF(B45&gt;0,IF(ROUNDDOWN(B31,0)/2&gt;B45,B45,ROUNDDOWN(B31,0)/2),0)</f>
        <v>0</v>
      </c>
      <c r="C28" s="22">
        <f t="shared" si="14"/>
        <v>0</v>
      </c>
      <c r="D28" s="22">
        <f t="shared" si="14"/>
        <v>0</v>
      </c>
      <c r="E28" s="22">
        <f t="shared" si="14"/>
        <v>0</v>
      </c>
      <c r="F28" s="22">
        <f t="shared" si="14"/>
        <v>0</v>
      </c>
      <c r="G28" s="22">
        <f t="shared" si="14"/>
        <v>0</v>
      </c>
      <c r="H28" s="22">
        <f t="shared" si="14"/>
        <v>0</v>
      </c>
      <c r="I28" s="22">
        <f t="shared" si="14"/>
        <v>0</v>
      </c>
      <c r="J28" s="22">
        <f t="shared" si="14"/>
        <v>0</v>
      </c>
      <c r="K28" s="22">
        <f t="shared" si="14"/>
        <v>0</v>
      </c>
      <c r="L28" s="22">
        <f t="shared" si="14"/>
        <v>0</v>
      </c>
      <c r="M28" s="22">
        <f t="shared" si="14"/>
        <v>0</v>
      </c>
      <c r="N28" s="22">
        <f t="shared" si="14"/>
        <v>0</v>
      </c>
      <c r="O28" s="22">
        <f t="shared" si="14"/>
        <v>0</v>
      </c>
      <c r="P28" s="22">
        <f t="shared" si="14"/>
        <v>0</v>
      </c>
      <c r="Q28" s="22">
        <f t="shared" si="14"/>
        <v>0</v>
      </c>
      <c r="R28" s="22">
        <f t="shared" si="14"/>
        <v>0</v>
      </c>
      <c r="S28" s="22">
        <f t="shared" si="14"/>
        <v>0</v>
      </c>
      <c r="T28" s="22">
        <f t="shared" si="14"/>
        <v>0</v>
      </c>
      <c r="U28" s="22">
        <f t="shared" si="14"/>
        <v>0</v>
      </c>
    </row>
    <row r="29" spans="1:21" s="12" customFormat="1" ht="15" hidden="1">
      <c r="A29" s="14" t="s">
        <v>17</v>
      </c>
      <c r="B29" s="21">
        <f aca="true" t="shared" si="15" ref="B29:U29">SUM(B19:B28)-B21</f>
        <v>0</v>
      </c>
      <c r="C29" s="21">
        <f t="shared" si="15"/>
        <v>0</v>
      </c>
      <c r="D29" s="21">
        <f t="shared" si="15"/>
        <v>0</v>
      </c>
      <c r="E29" s="21">
        <f t="shared" si="15"/>
        <v>0</v>
      </c>
      <c r="F29" s="21">
        <f t="shared" si="15"/>
        <v>0</v>
      </c>
      <c r="G29" s="21">
        <f t="shared" si="15"/>
        <v>0</v>
      </c>
      <c r="H29" s="21">
        <f t="shared" si="15"/>
        <v>0</v>
      </c>
      <c r="I29" s="21">
        <f t="shared" si="15"/>
        <v>0</v>
      </c>
      <c r="J29" s="21">
        <f t="shared" si="15"/>
        <v>0</v>
      </c>
      <c r="K29" s="21">
        <f t="shared" si="15"/>
        <v>0</v>
      </c>
      <c r="L29" s="21">
        <f t="shared" si="15"/>
        <v>0</v>
      </c>
      <c r="M29" s="21">
        <f t="shared" si="15"/>
        <v>0</v>
      </c>
      <c r="N29" s="21">
        <f t="shared" si="15"/>
        <v>0</v>
      </c>
      <c r="O29" s="21">
        <f t="shared" si="15"/>
        <v>0</v>
      </c>
      <c r="P29" s="21">
        <f t="shared" si="15"/>
        <v>0</v>
      </c>
      <c r="Q29" s="21">
        <f t="shared" si="15"/>
        <v>0</v>
      </c>
      <c r="R29" s="21">
        <f t="shared" si="15"/>
        <v>0</v>
      </c>
      <c r="S29" s="21">
        <f t="shared" si="15"/>
        <v>0</v>
      </c>
      <c r="T29" s="21">
        <f t="shared" si="15"/>
        <v>0</v>
      </c>
      <c r="U29" s="21">
        <f t="shared" si="15"/>
        <v>0</v>
      </c>
    </row>
    <row r="30" spans="1:21" ht="15">
      <c r="A30" s="2" t="s">
        <v>18</v>
      </c>
      <c r="C30" s="22">
        <f aca="true" t="shared" si="16" ref="C30:U30">IF(B49&lt;0,ROUND(-B49+(4*B50),1),0)</f>
        <v>0</v>
      </c>
      <c r="D30" s="22">
        <f t="shared" si="16"/>
        <v>0</v>
      </c>
      <c r="E30" s="22">
        <f t="shared" si="16"/>
        <v>0</v>
      </c>
      <c r="F30" s="22">
        <f t="shared" si="16"/>
        <v>0</v>
      </c>
      <c r="G30" s="22">
        <f t="shared" si="16"/>
        <v>0</v>
      </c>
      <c r="H30" s="22">
        <f t="shared" si="16"/>
        <v>0</v>
      </c>
      <c r="I30" s="22">
        <f t="shared" si="16"/>
        <v>0</v>
      </c>
      <c r="J30" s="22">
        <f t="shared" si="16"/>
        <v>0</v>
      </c>
      <c r="K30" s="22">
        <f t="shared" si="16"/>
        <v>0</v>
      </c>
      <c r="L30" s="22">
        <f t="shared" si="16"/>
        <v>0</v>
      </c>
      <c r="M30" s="22">
        <f t="shared" si="16"/>
        <v>0</v>
      </c>
      <c r="N30" s="22">
        <f t="shared" si="16"/>
        <v>0</v>
      </c>
      <c r="O30" s="22">
        <f t="shared" si="16"/>
        <v>0</v>
      </c>
      <c r="P30" s="22">
        <f t="shared" si="16"/>
        <v>0</v>
      </c>
      <c r="Q30" s="22">
        <f t="shared" si="16"/>
        <v>0</v>
      </c>
      <c r="R30" s="22">
        <f t="shared" si="16"/>
        <v>0</v>
      </c>
      <c r="S30" s="22">
        <f t="shared" si="16"/>
        <v>0</v>
      </c>
      <c r="T30" s="22">
        <f t="shared" si="16"/>
        <v>0</v>
      </c>
      <c r="U30" s="22">
        <f t="shared" si="16"/>
        <v>0</v>
      </c>
    </row>
    <row r="31" ht="15">
      <c r="A31" s="2" t="s">
        <v>19</v>
      </c>
    </row>
    <row r="32" spans="1:21" ht="15" hidden="1">
      <c r="A32" s="2" t="s">
        <v>67</v>
      </c>
      <c r="B32" s="22">
        <f aca="true" t="shared" si="17" ref="B32:U32">IF(B17&gt;0,(B17-B16)/3,0)</f>
        <v>0</v>
      </c>
      <c r="C32" s="22">
        <f t="shared" si="17"/>
        <v>0</v>
      </c>
      <c r="D32" s="22">
        <f t="shared" si="17"/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  <c r="P32" s="22">
        <f t="shared" si="17"/>
        <v>0</v>
      </c>
      <c r="Q32" s="22">
        <f t="shared" si="17"/>
        <v>0</v>
      </c>
      <c r="R32" s="22">
        <f t="shared" si="17"/>
        <v>0</v>
      </c>
      <c r="S32" s="22">
        <f t="shared" si="17"/>
        <v>0</v>
      </c>
      <c r="T32" s="22">
        <f t="shared" si="17"/>
        <v>0</v>
      </c>
      <c r="U32" s="22">
        <f t="shared" si="17"/>
        <v>0</v>
      </c>
    </row>
    <row r="33" spans="1:21" ht="15" hidden="1">
      <c r="A33" s="2" t="s">
        <v>72</v>
      </c>
      <c r="B33" s="22">
        <f aca="true" t="shared" si="18" ref="B33:U33">IF(B6&gt;8.5,ROUND(2*B32*0.5,0)/2,0)</f>
        <v>0</v>
      </c>
      <c r="C33" s="22">
        <f t="shared" si="18"/>
        <v>0</v>
      </c>
      <c r="D33" s="22">
        <f t="shared" si="18"/>
        <v>0</v>
      </c>
      <c r="E33" s="22">
        <f t="shared" si="18"/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  <c r="P33" s="22">
        <f t="shared" si="18"/>
        <v>0</v>
      </c>
      <c r="Q33" s="22">
        <f t="shared" si="18"/>
        <v>0</v>
      </c>
      <c r="R33" s="22">
        <f t="shared" si="18"/>
        <v>0</v>
      </c>
      <c r="S33" s="22">
        <f t="shared" si="18"/>
        <v>0</v>
      </c>
      <c r="T33" s="22">
        <f t="shared" si="18"/>
        <v>0</v>
      </c>
      <c r="U33" s="22">
        <f t="shared" si="18"/>
        <v>0</v>
      </c>
    </row>
    <row r="34" spans="1:21" ht="15" hidden="1">
      <c r="A34" s="2" t="s">
        <v>73</v>
      </c>
      <c r="B34" s="22">
        <f aca="true" t="shared" si="19" ref="B34:U34">IF(B6&lt;9,IF(B6&gt;4.5,ROUND(2*B32,0)/2,0),0)</f>
        <v>0</v>
      </c>
      <c r="C34" s="22">
        <f t="shared" si="19"/>
        <v>0</v>
      </c>
      <c r="D34" s="22">
        <f t="shared" si="19"/>
        <v>0</v>
      </c>
      <c r="E34" s="22">
        <f t="shared" si="19"/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  <c r="P34" s="22">
        <f t="shared" si="19"/>
        <v>0</v>
      </c>
      <c r="Q34" s="22">
        <f t="shared" si="19"/>
        <v>0</v>
      </c>
      <c r="R34" s="22">
        <f t="shared" si="19"/>
        <v>0</v>
      </c>
      <c r="S34" s="22">
        <f t="shared" si="19"/>
        <v>0</v>
      </c>
      <c r="T34" s="22">
        <f t="shared" si="19"/>
        <v>0</v>
      </c>
      <c r="U34" s="22">
        <f t="shared" si="19"/>
        <v>0</v>
      </c>
    </row>
    <row r="35" spans="1:21" ht="15" hidden="1">
      <c r="A35" s="2" t="s">
        <v>74</v>
      </c>
      <c r="B35" s="22">
        <f aca="true" t="shared" si="20" ref="B35:U35">IF(B6&lt;5,IF(B6&gt;2.5,ROUND(2*B32*1.5,0)/2,0),0)</f>
        <v>0</v>
      </c>
      <c r="C35" s="22">
        <f t="shared" si="20"/>
        <v>0</v>
      </c>
      <c r="D35" s="22">
        <f t="shared" si="20"/>
        <v>0</v>
      </c>
      <c r="E35" s="22">
        <f t="shared" si="20"/>
        <v>0</v>
      </c>
      <c r="F35" s="22">
        <f t="shared" si="20"/>
        <v>0</v>
      </c>
      <c r="G35" s="22">
        <f t="shared" si="20"/>
        <v>0</v>
      </c>
      <c r="H35" s="22">
        <f t="shared" si="20"/>
        <v>0</v>
      </c>
      <c r="I35" s="22">
        <f t="shared" si="20"/>
        <v>0</v>
      </c>
      <c r="J35" s="22">
        <f t="shared" si="20"/>
        <v>0</v>
      </c>
      <c r="K35" s="22">
        <f t="shared" si="20"/>
        <v>0</v>
      </c>
      <c r="L35" s="22">
        <f t="shared" si="20"/>
        <v>0</v>
      </c>
      <c r="M35" s="22">
        <f t="shared" si="20"/>
        <v>0</v>
      </c>
      <c r="N35" s="22">
        <f t="shared" si="20"/>
        <v>0</v>
      </c>
      <c r="O35" s="22">
        <f t="shared" si="20"/>
        <v>0</v>
      </c>
      <c r="P35" s="22">
        <f t="shared" si="20"/>
        <v>0</v>
      </c>
      <c r="Q35" s="22">
        <f t="shared" si="20"/>
        <v>0</v>
      </c>
      <c r="R35" s="22">
        <f t="shared" si="20"/>
        <v>0</v>
      </c>
      <c r="S35" s="22">
        <f t="shared" si="20"/>
        <v>0</v>
      </c>
      <c r="T35" s="22">
        <f t="shared" si="20"/>
        <v>0</v>
      </c>
      <c r="U35" s="22">
        <f t="shared" si="20"/>
        <v>0</v>
      </c>
    </row>
    <row r="36" spans="1:21" ht="15" hidden="1">
      <c r="A36" s="2" t="s">
        <v>75</v>
      </c>
      <c r="B36" s="22">
        <f aca="true" t="shared" si="21" ref="B36:U36">IF(B6&lt;3,IF(B6&gt;1.5,ROUND(2*B32*3,0)/2,0),0)</f>
        <v>0</v>
      </c>
      <c r="C36" s="22">
        <f t="shared" si="21"/>
        <v>0</v>
      </c>
      <c r="D36" s="22">
        <f t="shared" si="21"/>
        <v>0</v>
      </c>
      <c r="E36" s="22">
        <f t="shared" si="21"/>
        <v>0</v>
      </c>
      <c r="F36" s="22">
        <f t="shared" si="21"/>
        <v>0</v>
      </c>
      <c r="G36" s="22">
        <f t="shared" si="21"/>
        <v>0</v>
      </c>
      <c r="H36" s="22">
        <f t="shared" si="21"/>
        <v>0</v>
      </c>
      <c r="I36" s="22">
        <f t="shared" si="21"/>
        <v>0</v>
      </c>
      <c r="J36" s="22">
        <f t="shared" si="21"/>
        <v>0</v>
      </c>
      <c r="K36" s="22">
        <f t="shared" si="21"/>
        <v>0</v>
      </c>
      <c r="L36" s="22">
        <f t="shared" si="21"/>
        <v>0</v>
      </c>
      <c r="M36" s="22">
        <f t="shared" si="21"/>
        <v>0</v>
      </c>
      <c r="N36" s="22">
        <f t="shared" si="21"/>
        <v>0</v>
      </c>
      <c r="O36" s="22">
        <f t="shared" si="21"/>
        <v>0</v>
      </c>
      <c r="P36" s="22">
        <f t="shared" si="21"/>
        <v>0</v>
      </c>
      <c r="Q36" s="22">
        <f t="shared" si="21"/>
        <v>0</v>
      </c>
      <c r="R36" s="22">
        <f t="shared" si="21"/>
        <v>0</v>
      </c>
      <c r="S36" s="22">
        <f t="shared" si="21"/>
        <v>0</v>
      </c>
      <c r="T36" s="22">
        <f t="shared" si="21"/>
        <v>0</v>
      </c>
      <c r="U36" s="22">
        <f t="shared" si="21"/>
        <v>0</v>
      </c>
    </row>
    <row r="37" spans="1:21" ht="15" hidden="1">
      <c r="A37" s="2" t="s">
        <v>76</v>
      </c>
      <c r="B37" s="22">
        <f aca="true" t="shared" si="22" ref="B37:U37">IF(B6&lt;2,ROUND(2*B32*4,0)/2,0)</f>
        <v>0</v>
      </c>
      <c r="C37" s="22">
        <f t="shared" si="22"/>
        <v>0</v>
      </c>
      <c r="D37" s="22">
        <f t="shared" si="22"/>
        <v>0</v>
      </c>
      <c r="E37" s="22">
        <f t="shared" si="22"/>
        <v>0</v>
      </c>
      <c r="F37" s="22">
        <f t="shared" si="22"/>
        <v>0</v>
      </c>
      <c r="G37" s="22">
        <f t="shared" si="22"/>
        <v>0</v>
      </c>
      <c r="H37" s="22">
        <f t="shared" si="22"/>
        <v>0</v>
      </c>
      <c r="I37" s="22">
        <f t="shared" si="22"/>
        <v>0</v>
      </c>
      <c r="J37" s="22">
        <f t="shared" si="22"/>
        <v>0</v>
      </c>
      <c r="K37" s="22">
        <f t="shared" si="22"/>
        <v>0</v>
      </c>
      <c r="L37" s="22">
        <f t="shared" si="22"/>
        <v>0</v>
      </c>
      <c r="M37" s="22">
        <f t="shared" si="22"/>
        <v>0</v>
      </c>
      <c r="N37" s="22">
        <f t="shared" si="22"/>
        <v>0</v>
      </c>
      <c r="O37" s="22">
        <f t="shared" si="22"/>
        <v>0</v>
      </c>
      <c r="P37" s="22">
        <f t="shared" si="22"/>
        <v>0</v>
      </c>
      <c r="Q37" s="22">
        <f t="shared" si="22"/>
        <v>0</v>
      </c>
      <c r="R37" s="22">
        <f t="shared" si="22"/>
        <v>0</v>
      </c>
      <c r="S37" s="22">
        <f t="shared" si="22"/>
        <v>0</v>
      </c>
      <c r="T37" s="22">
        <f t="shared" si="22"/>
        <v>0</v>
      </c>
      <c r="U37" s="22">
        <f t="shared" si="22"/>
        <v>0</v>
      </c>
    </row>
    <row r="38" spans="1:21" ht="15" hidden="1">
      <c r="A38" s="2" t="s">
        <v>79</v>
      </c>
      <c r="B38" s="22">
        <f aca="true" t="shared" si="23" ref="B38:U38">ROUND(2*B16/6,0)/2</f>
        <v>0</v>
      </c>
      <c r="C38" s="22">
        <f t="shared" si="23"/>
        <v>0</v>
      </c>
      <c r="D38" s="22">
        <f t="shared" si="23"/>
        <v>0</v>
      </c>
      <c r="E38" s="22">
        <f t="shared" si="23"/>
        <v>0</v>
      </c>
      <c r="F38" s="22">
        <f t="shared" si="23"/>
        <v>0</v>
      </c>
      <c r="G38" s="22">
        <f t="shared" si="23"/>
        <v>0</v>
      </c>
      <c r="H38" s="22">
        <f t="shared" si="23"/>
        <v>0</v>
      </c>
      <c r="I38" s="22">
        <f t="shared" si="23"/>
        <v>0</v>
      </c>
      <c r="J38" s="22">
        <f t="shared" si="23"/>
        <v>0</v>
      </c>
      <c r="K38" s="22">
        <f t="shared" si="23"/>
        <v>0</v>
      </c>
      <c r="L38" s="22">
        <f t="shared" si="23"/>
        <v>0</v>
      </c>
      <c r="M38" s="22">
        <f t="shared" si="23"/>
        <v>0</v>
      </c>
      <c r="N38" s="22">
        <f t="shared" si="23"/>
        <v>0</v>
      </c>
      <c r="O38" s="22">
        <f t="shared" si="23"/>
        <v>0</v>
      </c>
      <c r="P38" s="22">
        <f t="shared" si="23"/>
        <v>0</v>
      </c>
      <c r="Q38" s="22">
        <f t="shared" si="23"/>
        <v>0</v>
      </c>
      <c r="R38" s="22">
        <f t="shared" si="23"/>
        <v>0</v>
      </c>
      <c r="S38" s="22">
        <f t="shared" si="23"/>
        <v>0</v>
      </c>
      <c r="T38" s="22">
        <f t="shared" si="23"/>
        <v>0</v>
      </c>
      <c r="U38" s="22">
        <f t="shared" si="23"/>
        <v>0</v>
      </c>
    </row>
    <row r="39" spans="1:21" ht="15" hidden="1">
      <c r="A39" s="2" t="s">
        <v>59</v>
      </c>
      <c r="B39" s="22">
        <f aca="true" t="shared" si="24" ref="B39:U39">IF(B10="C",3,IF(B10="(C)",3,0))</f>
        <v>0</v>
      </c>
      <c r="C39" s="22">
        <f t="shared" si="24"/>
        <v>0</v>
      </c>
      <c r="D39" s="22">
        <f t="shared" si="24"/>
        <v>0</v>
      </c>
      <c r="E39" s="22">
        <f t="shared" si="24"/>
        <v>0</v>
      </c>
      <c r="F39" s="22">
        <f t="shared" si="24"/>
        <v>0</v>
      </c>
      <c r="G39" s="22">
        <f t="shared" si="24"/>
        <v>0</v>
      </c>
      <c r="H39" s="22">
        <f t="shared" si="24"/>
        <v>0</v>
      </c>
      <c r="I39" s="22">
        <f t="shared" si="24"/>
        <v>0</v>
      </c>
      <c r="J39" s="22">
        <f t="shared" si="24"/>
        <v>0</v>
      </c>
      <c r="K39" s="22">
        <f t="shared" si="24"/>
        <v>0</v>
      </c>
      <c r="L39" s="22">
        <f t="shared" si="24"/>
        <v>0</v>
      </c>
      <c r="M39" s="22">
        <f t="shared" si="24"/>
        <v>0</v>
      </c>
      <c r="N39" s="22">
        <f t="shared" si="24"/>
        <v>0</v>
      </c>
      <c r="O39" s="22">
        <f t="shared" si="24"/>
        <v>0</v>
      </c>
      <c r="P39" s="22">
        <f t="shared" si="24"/>
        <v>0</v>
      </c>
      <c r="Q39" s="22">
        <f t="shared" si="24"/>
        <v>0</v>
      </c>
      <c r="R39" s="22">
        <f t="shared" si="24"/>
        <v>0</v>
      </c>
      <c r="S39" s="22">
        <f t="shared" si="24"/>
        <v>0</v>
      </c>
      <c r="T39" s="22">
        <f t="shared" si="24"/>
        <v>0</v>
      </c>
      <c r="U39" s="22">
        <f t="shared" si="24"/>
        <v>0</v>
      </c>
    </row>
    <row r="40" spans="1:21" ht="15" hidden="1">
      <c r="A40" s="2" t="s">
        <v>60</v>
      </c>
      <c r="B40" s="22">
        <f aca="true" t="shared" si="25" ref="B40:U40">IF(B10="(I)",IF(B17&gt;-1,3,0),0)</f>
        <v>0</v>
      </c>
      <c r="C40" s="22">
        <f t="shared" si="25"/>
        <v>0</v>
      </c>
      <c r="D40" s="22">
        <f t="shared" si="25"/>
        <v>0</v>
      </c>
      <c r="E40" s="22">
        <f t="shared" si="25"/>
        <v>0</v>
      </c>
      <c r="F40" s="22">
        <f t="shared" si="25"/>
        <v>0</v>
      </c>
      <c r="G40" s="22">
        <f t="shared" si="25"/>
        <v>0</v>
      </c>
      <c r="H40" s="22">
        <f t="shared" si="25"/>
        <v>0</v>
      </c>
      <c r="I40" s="22">
        <f t="shared" si="25"/>
        <v>0</v>
      </c>
      <c r="J40" s="22">
        <f t="shared" si="25"/>
        <v>0</v>
      </c>
      <c r="K40" s="22">
        <f t="shared" si="25"/>
        <v>0</v>
      </c>
      <c r="L40" s="22">
        <f t="shared" si="25"/>
        <v>0</v>
      </c>
      <c r="M40" s="22">
        <f t="shared" si="25"/>
        <v>0</v>
      </c>
      <c r="N40" s="22">
        <f t="shared" si="25"/>
        <v>0</v>
      </c>
      <c r="O40" s="22">
        <f t="shared" si="25"/>
        <v>0</v>
      </c>
      <c r="P40" s="22">
        <f t="shared" si="25"/>
        <v>0</v>
      </c>
      <c r="Q40" s="22">
        <f t="shared" si="25"/>
        <v>0</v>
      </c>
      <c r="R40" s="22">
        <f t="shared" si="25"/>
        <v>0</v>
      </c>
      <c r="S40" s="22">
        <f t="shared" si="25"/>
        <v>0</v>
      </c>
      <c r="T40" s="22">
        <f t="shared" si="25"/>
        <v>0</v>
      </c>
      <c r="U40" s="22">
        <f t="shared" si="25"/>
        <v>0</v>
      </c>
    </row>
    <row r="41" spans="1:21" ht="15" hidden="1">
      <c r="A41" s="2" t="s">
        <v>61</v>
      </c>
      <c r="B41" s="22">
        <f aca="true" t="shared" si="26" ref="B41:U41">IF(B10="(C)",IF(B17&gt;-1,3,0),0)</f>
        <v>0</v>
      </c>
      <c r="C41" s="22">
        <f t="shared" si="26"/>
        <v>0</v>
      </c>
      <c r="D41" s="22">
        <f t="shared" si="26"/>
        <v>0</v>
      </c>
      <c r="E41" s="22">
        <f t="shared" si="26"/>
        <v>0</v>
      </c>
      <c r="F41" s="22">
        <f t="shared" si="26"/>
        <v>0</v>
      </c>
      <c r="G41" s="22">
        <f t="shared" si="26"/>
        <v>0</v>
      </c>
      <c r="H41" s="22">
        <f t="shared" si="26"/>
        <v>0</v>
      </c>
      <c r="I41" s="22">
        <f t="shared" si="26"/>
        <v>0</v>
      </c>
      <c r="J41" s="22">
        <f t="shared" si="26"/>
        <v>0</v>
      </c>
      <c r="K41" s="22">
        <f t="shared" si="26"/>
        <v>0</v>
      </c>
      <c r="L41" s="22">
        <f t="shared" si="26"/>
        <v>0</v>
      </c>
      <c r="M41" s="22">
        <f t="shared" si="26"/>
        <v>0</v>
      </c>
      <c r="N41" s="22">
        <f t="shared" si="26"/>
        <v>0</v>
      </c>
      <c r="O41" s="22">
        <f t="shared" si="26"/>
        <v>0</v>
      </c>
      <c r="P41" s="22">
        <f t="shared" si="26"/>
        <v>0</v>
      </c>
      <c r="Q41" s="22">
        <f t="shared" si="26"/>
        <v>0</v>
      </c>
      <c r="R41" s="22">
        <f t="shared" si="26"/>
        <v>0</v>
      </c>
      <c r="S41" s="22">
        <f t="shared" si="26"/>
        <v>0</v>
      </c>
      <c r="T41" s="22">
        <f t="shared" si="26"/>
        <v>0</v>
      </c>
      <c r="U41" s="22">
        <f t="shared" si="26"/>
        <v>0</v>
      </c>
    </row>
    <row r="42" spans="1:21" ht="15" hidden="1">
      <c r="A42" s="2" t="s">
        <v>62</v>
      </c>
      <c r="B42" s="22">
        <f aca="true" t="shared" si="27" ref="B42:U42">IF(B10="(D)",IF(B17&gt;-1,3,0),0)</f>
        <v>0</v>
      </c>
      <c r="C42" s="22">
        <f t="shared" si="27"/>
        <v>0</v>
      </c>
      <c r="D42" s="22">
        <f t="shared" si="27"/>
        <v>0</v>
      </c>
      <c r="E42" s="22">
        <f t="shared" si="27"/>
        <v>0</v>
      </c>
      <c r="F42" s="22">
        <f t="shared" si="27"/>
        <v>0</v>
      </c>
      <c r="G42" s="22">
        <f t="shared" si="27"/>
        <v>0</v>
      </c>
      <c r="H42" s="22">
        <f t="shared" si="27"/>
        <v>0</v>
      </c>
      <c r="I42" s="22">
        <f t="shared" si="27"/>
        <v>0</v>
      </c>
      <c r="J42" s="22">
        <f t="shared" si="27"/>
        <v>0</v>
      </c>
      <c r="K42" s="22">
        <f t="shared" si="27"/>
        <v>0</v>
      </c>
      <c r="L42" s="22">
        <f t="shared" si="27"/>
        <v>0</v>
      </c>
      <c r="M42" s="22">
        <f t="shared" si="27"/>
        <v>0</v>
      </c>
      <c r="N42" s="22">
        <f t="shared" si="27"/>
        <v>0</v>
      </c>
      <c r="O42" s="22">
        <f t="shared" si="27"/>
        <v>0</v>
      </c>
      <c r="P42" s="22">
        <f t="shared" si="27"/>
        <v>0</v>
      </c>
      <c r="Q42" s="22">
        <f t="shared" si="27"/>
        <v>0</v>
      </c>
      <c r="R42" s="22">
        <f t="shared" si="27"/>
        <v>0</v>
      </c>
      <c r="S42" s="22">
        <f t="shared" si="27"/>
        <v>0</v>
      </c>
      <c r="T42" s="22">
        <f t="shared" si="27"/>
        <v>0</v>
      </c>
      <c r="U42" s="22">
        <f t="shared" si="27"/>
        <v>0</v>
      </c>
    </row>
    <row r="43" spans="1:21" ht="15" hidden="1">
      <c r="A43" s="2" t="s">
        <v>63</v>
      </c>
      <c r="B43" s="22">
        <f aca="true" t="shared" si="28" ref="B43:U43">IF(B10="(C)",IF(B12&gt;0,B12,0),0)</f>
        <v>0</v>
      </c>
      <c r="C43" s="22">
        <f t="shared" si="28"/>
        <v>0</v>
      </c>
      <c r="D43" s="22">
        <f t="shared" si="28"/>
        <v>0</v>
      </c>
      <c r="E43" s="22">
        <f t="shared" si="28"/>
        <v>0</v>
      </c>
      <c r="F43" s="22">
        <f t="shared" si="28"/>
        <v>0</v>
      </c>
      <c r="G43" s="22">
        <f t="shared" si="28"/>
        <v>0</v>
      </c>
      <c r="H43" s="22">
        <f t="shared" si="28"/>
        <v>0</v>
      </c>
      <c r="I43" s="22">
        <f t="shared" si="28"/>
        <v>0</v>
      </c>
      <c r="J43" s="22">
        <f t="shared" si="28"/>
        <v>0</v>
      </c>
      <c r="K43" s="22">
        <f t="shared" si="28"/>
        <v>0</v>
      </c>
      <c r="L43" s="22">
        <f t="shared" si="28"/>
        <v>0</v>
      </c>
      <c r="M43" s="22">
        <f t="shared" si="28"/>
        <v>0</v>
      </c>
      <c r="N43" s="22">
        <f t="shared" si="28"/>
        <v>0</v>
      </c>
      <c r="O43" s="22">
        <f t="shared" si="28"/>
        <v>0</v>
      </c>
      <c r="P43" s="22">
        <f t="shared" si="28"/>
        <v>0</v>
      </c>
      <c r="Q43" s="22">
        <f t="shared" si="28"/>
        <v>0</v>
      </c>
      <c r="R43" s="22">
        <f t="shared" si="28"/>
        <v>0</v>
      </c>
      <c r="S43" s="22">
        <f t="shared" si="28"/>
        <v>0</v>
      </c>
      <c r="T43" s="22">
        <f t="shared" si="28"/>
        <v>0</v>
      </c>
      <c r="U43" s="22">
        <f t="shared" si="28"/>
        <v>0</v>
      </c>
    </row>
    <row r="44" ht="15">
      <c r="A44" s="2" t="s">
        <v>53</v>
      </c>
    </row>
    <row r="45" ht="15">
      <c r="A45" s="2" t="s">
        <v>20</v>
      </c>
    </row>
    <row r="46" ht="15">
      <c r="A46" s="2" t="s">
        <v>21</v>
      </c>
    </row>
    <row r="47" s="12" customFormat="1" ht="15">
      <c r="A47" s="14" t="s">
        <v>22</v>
      </c>
    </row>
    <row r="48" spans="1:21" s="12" customFormat="1" ht="15" hidden="1">
      <c r="A48" s="14" t="s">
        <v>23</v>
      </c>
      <c r="B48" s="21">
        <f aca="true" t="shared" si="29" ref="B48:U48">SUM(B30:B47)-B32</f>
        <v>0</v>
      </c>
      <c r="C48" s="21">
        <f t="shared" si="29"/>
        <v>0</v>
      </c>
      <c r="D48" s="21">
        <f t="shared" si="29"/>
        <v>0</v>
      </c>
      <c r="E48" s="21">
        <f t="shared" si="29"/>
        <v>0</v>
      </c>
      <c r="F48" s="21">
        <f t="shared" si="29"/>
        <v>0</v>
      </c>
      <c r="G48" s="21">
        <f t="shared" si="29"/>
        <v>0</v>
      </c>
      <c r="H48" s="21">
        <f t="shared" si="29"/>
        <v>0</v>
      </c>
      <c r="I48" s="21">
        <f t="shared" si="29"/>
        <v>0</v>
      </c>
      <c r="J48" s="21">
        <f t="shared" si="29"/>
        <v>0</v>
      </c>
      <c r="K48" s="21">
        <f t="shared" si="29"/>
        <v>0</v>
      </c>
      <c r="L48" s="21">
        <f t="shared" si="29"/>
        <v>0</v>
      </c>
      <c r="M48" s="21">
        <f t="shared" si="29"/>
        <v>0</v>
      </c>
      <c r="N48" s="21">
        <f t="shared" si="29"/>
        <v>0</v>
      </c>
      <c r="O48" s="21">
        <f t="shared" si="29"/>
        <v>0</v>
      </c>
      <c r="P48" s="21">
        <f t="shared" si="29"/>
        <v>0</v>
      </c>
      <c r="Q48" s="21">
        <f t="shared" si="29"/>
        <v>0</v>
      </c>
      <c r="R48" s="21">
        <f t="shared" si="29"/>
        <v>0</v>
      </c>
      <c r="S48" s="21">
        <f t="shared" si="29"/>
        <v>0</v>
      </c>
      <c r="T48" s="21">
        <f t="shared" si="29"/>
        <v>0</v>
      </c>
      <c r="U48" s="21">
        <f t="shared" si="29"/>
        <v>0</v>
      </c>
    </row>
    <row r="49" spans="1:21" ht="15" hidden="1">
      <c r="A49" s="2" t="s">
        <v>24</v>
      </c>
      <c r="B49" s="22">
        <f aca="true" t="shared" si="30" ref="B49:U49">B29-B48</f>
        <v>0</v>
      </c>
      <c r="C49" s="22">
        <f t="shared" si="30"/>
        <v>0</v>
      </c>
      <c r="D49" s="22">
        <f t="shared" si="30"/>
        <v>0</v>
      </c>
      <c r="E49" s="22">
        <f t="shared" si="30"/>
        <v>0</v>
      </c>
      <c r="F49" s="22">
        <f t="shared" si="30"/>
        <v>0</v>
      </c>
      <c r="G49" s="22">
        <f t="shared" si="30"/>
        <v>0</v>
      </c>
      <c r="H49" s="22">
        <f t="shared" si="30"/>
        <v>0</v>
      </c>
      <c r="I49" s="22">
        <f t="shared" si="30"/>
        <v>0</v>
      </c>
      <c r="J49" s="22">
        <f t="shared" si="30"/>
        <v>0</v>
      </c>
      <c r="K49" s="22">
        <f t="shared" si="30"/>
        <v>0</v>
      </c>
      <c r="L49" s="22">
        <f t="shared" si="30"/>
        <v>0</v>
      </c>
      <c r="M49" s="22">
        <f t="shared" si="30"/>
        <v>0</v>
      </c>
      <c r="N49" s="22">
        <f t="shared" si="30"/>
        <v>0</v>
      </c>
      <c r="O49" s="22">
        <f t="shared" si="30"/>
        <v>0</v>
      </c>
      <c r="P49" s="22">
        <f t="shared" si="30"/>
        <v>0</v>
      </c>
      <c r="Q49" s="22">
        <f t="shared" si="30"/>
        <v>0</v>
      </c>
      <c r="R49" s="22">
        <f t="shared" si="30"/>
        <v>0</v>
      </c>
      <c r="S49" s="22">
        <f t="shared" si="30"/>
        <v>0</v>
      </c>
      <c r="T49" s="22">
        <f t="shared" si="30"/>
        <v>0</v>
      </c>
      <c r="U49" s="22">
        <f t="shared" si="30"/>
        <v>0</v>
      </c>
    </row>
    <row r="50" spans="1:21" ht="15" hidden="1">
      <c r="A50" s="2" t="s">
        <v>25</v>
      </c>
      <c r="B50" s="23">
        <f aca="true" t="shared" si="31" ref="B50:U50">ROUNDDOWN(B49/2,0)/2</f>
        <v>0</v>
      </c>
      <c r="C50" s="23">
        <f t="shared" si="31"/>
        <v>0</v>
      </c>
      <c r="D50" s="23">
        <f t="shared" si="31"/>
        <v>0</v>
      </c>
      <c r="E50" s="23">
        <f t="shared" si="31"/>
        <v>0</v>
      </c>
      <c r="F50" s="23">
        <f t="shared" si="31"/>
        <v>0</v>
      </c>
      <c r="G50" s="23">
        <f t="shared" si="31"/>
        <v>0</v>
      </c>
      <c r="H50" s="23">
        <f t="shared" si="31"/>
        <v>0</v>
      </c>
      <c r="I50" s="23">
        <f t="shared" si="31"/>
        <v>0</v>
      </c>
      <c r="J50" s="23">
        <f t="shared" si="31"/>
        <v>0</v>
      </c>
      <c r="K50" s="23">
        <f t="shared" si="31"/>
        <v>0</v>
      </c>
      <c r="L50" s="23">
        <f t="shared" si="31"/>
        <v>0</v>
      </c>
      <c r="M50" s="23">
        <f t="shared" si="31"/>
        <v>0</v>
      </c>
      <c r="N50" s="23">
        <f t="shared" si="31"/>
        <v>0</v>
      </c>
      <c r="O50" s="23">
        <f t="shared" si="31"/>
        <v>0</v>
      </c>
      <c r="P50" s="23">
        <f t="shared" si="31"/>
        <v>0</v>
      </c>
      <c r="Q50" s="23">
        <f t="shared" si="31"/>
        <v>0</v>
      </c>
      <c r="R50" s="23">
        <f t="shared" si="31"/>
        <v>0</v>
      </c>
      <c r="S50" s="23">
        <f t="shared" si="31"/>
        <v>0</v>
      </c>
      <c r="T50" s="23">
        <f t="shared" si="31"/>
        <v>0</v>
      </c>
      <c r="U50" s="23">
        <f t="shared" si="31"/>
        <v>0</v>
      </c>
    </row>
    <row r="52" spans="2:17" ht="15">
      <c r="B52" s="31" t="s">
        <v>58</v>
      </c>
      <c r="C52" s="15" t="s">
        <v>54</v>
      </c>
      <c r="D52" s="15" t="s">
        <v>55</v>
      </c>
      <c r="E52" s="15" t="s">
        <v>56</v>
      </c>
      <c r="F52" s="15" t="s">
        <v>36</v>
      </c>
      <c r="G52" s="16" t="s">
        <v>37</v>
      </c>
      <c r="I52" s="31" t="s">
        <v>38</v>
      </c>
      <c r="J52" s="15"/>
      <c r="K52" s="16"/>
      <c r="M52" s="27" t="s">
        <v>30</v>
      </c>
      <c r="N52" s="18"/>
      <c r="O52" s="18"/>
      <c r="P52" s="18"/>
      <c r="Q52" s="18"/>
    </row>
    <row r="53" spans="2:17" ht="15">
      <c r="B53" s="17"/>
      <c r="C53" s="18"/>
      <c r="F53" s="18"/>
      <c r="G53" s="32"/>
      <c r="I53" s="17"/>
      <c r="J53" s="18"/>
      <c r="K53" s="32"/>
      <c r="M53" s="18" t="s">
        <v>31</v>
      </c>
      <c r="N53" s="18"/>
      <c r="O53" s="18"/>
      <c r="Q53" s="18">
        <v>2</v>
      </c>
    </row>
    <row r="54" spans="2:17" ht="15">
      <c r="B54" s="17"/>
      <c r="C54" s="18"/>
      <c r="F54" s="18"/>
      <c r="G54" s="32"/>
      <c r="I54" s="19"/>
      <c r="J54" s="12"/>
      <c r="K54" s="33"/>
      <c r="M54" s="18" t="s">
        <v>32</v>
      </c>
      <c r="N54" s="25"/>
      <c r="O54" s="26"/>
      <c r="Q54" s="18">
        <v>10</v>
      </c>
    </row>
    <row r="55" spans="2:17" ht="15">
      <c r="B55" s="17"/>
      <c r="C55" s="18"/>
      <c r="F55" s="18"/>
      <c r="G55" s="32"/>
      <c r="M55" t="s">
        <v>33</v>
      </c>
      <c r="Q55">
        <v>12.7</v>
      </c>
    </row>
    <row r="56" spans="2:17" ht="15">
      <c r="B56" s="17"/>
      <c r="C56" s="18"/>
      <c r="F56" s="18"/>
      <c r="G56" s="32"/>
      <c r="M56" t="s">
        <v>34</v>
      </c>
      <c r="Q56" s="22">
        <f>ROUND(((Q53^2)+((Q58/9)^2))^0.5,0)</f>
        <v>4</v>
      </c>
    </row>
    <row r="57" spans="2:7" ht="15">
      <c r="B57" s="17"/>
      <c r="C57" s="18"/>
      <c r="F57" s="18"/>
      <c r="G57" s="32"/>
    </row>
    <row r="58" spans="2:17" ht="15">
      <c r="B58" s="17"/>
      <c r="C58" s="18"/>
      <c r="F58" s="18"/>
      <c r="G58" s="32"/>
      <c r="M58" t="s">
        <v>35</v>
      </c>
      <c r="Q58" s="22">
        <f>ABS(Q54-Q55)*10</f>
        <v>26.999999999999993</v>
      </c>
    </row>
    <row r="59" spans="2:7" ht="15">
      <c r="B59" s="19" t="s">
        <v>57</v>
      </c>
      <c r="C59" s="35">
        <f>SUM(C53:C58)</f>
        <v>0</v>
      </c>
      <c r="D59" s="35">
        <f>SUM(D53:D58)</f>
        <v>0</v>
      </c>
      <c r="E59" s="35">
        <f>SUM(E53:E58)</f>
        <v>0</v>
      </c>
      <c r="F59" s="12"/>
      <c r="G59" s="33"/>
    </row>
    <row r="61" spans="11:16" ht="15">
      <c r="K61" s="18"/>
      <c r="L61" s="18"/>
      <c r="M61" s="18"/>
      <c r="N61" s="18"/>
      <c r="O61" s="18"/>
      <c r="P61" s="18"/>
    </row>
    <row r="62" spans="11:16" ht="15">
      <c r="K62" s="18"/>
      <c r="L62" s="18"/>
      <c r="M62" s="18"/>
      <c r="N62" s="18"/>
      <c r="O62" s="18"/>
      <c r="P62" s="18"/>
    </row>
    <row r="63" spans="11:16" ht="15">
      <c r="K63" s="18"/>
      <c r="L63" s="18"/>
      <c r="M63" s="18"/>
      <c r="N63" s="18"/>
      <c r="O63" s="18"/>
      <c r="P63" s="18"/>
    </row>
    <row r="64" spans="8:16" ht="15">
      <c r="H64" s="18"/>
      <c r="I64" s="18"/>
      <c r="J64" s="18"/>
      <c r="K64" s="18"/>
      <c r="L64" s="18"/>
      <c r="M64" s="18"/>
      <c r="N64" s="18"/>
      <c r="O64" s="18"/>
      <c r="P64" s="18"/>
    </row>
    <row r="65" spans="8:16" ht="15">
      <c r="H65" s="18"/>
      <c r="I65" s="18"/>
      <c r="J65" s="18"/>
      <c r="K65" s="18"/>
      <c r="L65" s="18"/>
      <c r="M65" s="18"/>
      <c r="N65" s="18"/>
      <c r="O65" s="18"/>
      <c r="P65" s="18"/>
    </row>
    <row r="66" spans="8:16" ht="15">
      <c r="H66" s="18"/>
      <c r="I66" s="18"/>
      <c r="J66" s="18"/>
      <c r="K66" s="18"/>
      <c r="L66" s="18"/>
      <c r="M66" s="18"/>
      <c r="N66" s="18"/>
      <c r="O66" s="18"/>
      <c r="P66" s="18"/>
    </row>
    <row r="67" spans="8:16" ht="15">
      <c r="H67" s="18"/>
      <c r="I67" s="18"/>
      <c r="J67" s="18"/>
      <c r="K67" s="18"/>
      <c r="L67" s="18"/>
      <c r="M67" s="18"/>
      <c r="N67" s="18"/>
      <c r="O67" s="18"/>
      <c r="P67" s="18"/>
    </row>
    <row r="68" spans="8:16" ht="15">
      <c r="H68" s="18"/>
      <c r="I68" s="18"/>
      <c r="J68" s="18"/>
      <c r="K68" s="18"/>
      <c r="L68" s="18"/>
      <c r="M68" s="18"/>
      <c r="N68" s="18"/>
      <c r="O68" s="18"/>
      <c r="P68" s="18"/>
    </row>
    <row r="69" spans="8:16" ht="15">
      <c r="H69" s="18"/>
      <c r="I69" s="18"/>
      <c r="J69" s="18"/>
      <c r="K69" s="18"/>
      <c r="L69" s="18"/>
      <c r="M69" s="18"/>
      <c r="N69" s="18"/>
      <c r="O69" s="18"/>
      <c r="P69" s="18"/>
    </row>
    <row r="72" spans="2:4" ht="15">
      <c r="B72" t="s">
        <v>26</v>
      </c>
      <c r="C72" t="s">
        <v>44</v>
      </c>
      <c r="D72" t="s">
        <v>49</v>
      </c>
    </row>
    <row r="73" spans="2:4" ht="15">
      <c r="B73" t="s">
        <v>39</v>
      </c>
      <c r="C73" t="s">
        <v>45</v>
      </c>
      <c r="D73" t="s">
        <v>50</v>
      </c>
    </row>
    <row r="74" spans="2:4" ht="15">
      <c r="B74" t="s">
        <v>40</v>
      </c>
      <c r="C74" s="6" t="s">
        <v>52</v>
      </c>
      <c r="D74" t="s">
        <v>29</v>
      </c>
    </row>
    <row r="75" spans="2:4" ht="15">
      <c r="B75" t="s">
        <v>41</v>
      </c>
      <c r="C75" t="s">
        <v>46</v>
      </c>
      <c r="D75" t="s">
        <v>51</v>
      </c>
    </row>
    <row r="76" spans="2:3" ht="15">
      <c r="B76" t="s">
        <v>42</v>
      </c>
      <c r="C76" t="s">
        <v>47</v>
      </c>
    </row>
    <row r="77" spans="2:3" ht="15">
      <c r="B77" t="s">
        <v>43</v>
      </c>
      <c r="C77" t="s">
        <v>48</v>
      </c>
    </row>
  </sheetData>
  <sheetProtection/>
  <dataValidations count="3">
    <dataValidation type="list" allowBlank="1" showInputMessage="1" showErrorMessage="1" sqref="B10:U10">
      <formula1>$C$72:$C$78</formula1>
    </dataValidation>
    <dataValidation type="list" showInputMessage="1" showErrorMessage="1" sqref="B8:U8">
      <formula1>$B$72:$B$78</formula1>
    </dataValidation>
    <dataValidation type="list" allowBlank="1" showInputMessage="1" showErrorMessage="1" sqref="B18:U18">
      <formula1>$D$72:$D$75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IV65536"/>
    </sheetView>
  </sheetViews>
  <sheetFormatPr defaultColWidth="9.140625" defaultRowHeight="15"/>
  <cols>
    <col min="1" max="1" width="22.140625" style="0" customWidth="1"/>
  </cols>
  <sheetData>
    <row r="1" spans="1:21" s="12" customFormat="1" ht="15">
      <c r="A1" s="10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20">
        <f aca="true" t="shared" si="0" ref="C5:U5">B5+(B17/10)</f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</row>
    <row r="6" spans="1:21" s="1" customFormat="1" ht="15">
      <c r="A6" s="1" t="s">
        <v>4</v>
      </c>
      <c r="B6" s="9"/>
      <c r="C6" s="20">
        <f aca="true" t="shared" si="1" ref="C6:U6">IF(C18="Idle",B6+B50-1,B6+B50)</f>
        <v>0</v>
      </c>
      <c r="D6" s="20">
        <f t="shared" si="1"/>
        <v>0</v>
      </c>
      <c r="E6" s="20">
        <f t="shared" si="1"/>
        <v>0</v>
      </c>
      <c r="F6" s="20">
        <f t="shared" si="1"/>
        <v>0</v>
      </c>
      <c r="G6" s="20">
        <f t="shared" si="1"/>
        <v>0</v>
      </c>
      <c r="H6" s="20">
        <f t="shared" si="1"/>
        <v>0</v>
      </c>
      <c r="I6" s="20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0">
        <f t="shared" si="1"/>
        <v>0</v>
      </c>
      <c r="O6" s="20">
        <f t="shared" si="1"/>
        <v>0</v>
      </c>
      <c r="P6" s="20">
        <f t="shared" si="1"/>
        <v>0</v>
      </c>
      <c r="Q6" s="20">
        <f t="shared" si="1"/>
        <v>0</v>
      </c>
      <c r="R6" s="20">
        <f t="shared" si="1"/>
        <v>0</v>
      </c>
      <c r="S6" s="20">
        <f t="shared" si="1"/>
        <v>0</v>
      </c>
      <c r="T6" s="20">
        <f t="shared" si="1"/>
        <v>0</v>
      </c>
      <c r="U6" s="20">
        <f t="shared" si="1"/>
        <v>0</v>
      </c>
    </row>
    <row r="7" spans="1:21" ht="15">
      <c r="A7" s="2" t="s">
        <v>5</v>
      </c>
      <c r="B7" s="7">
        <v>0</v>
      </c>
      <c r="C7" s="23">
        <f aca="true" t="shared" si="2" ref="C7:U7">IF(ABS(B12)+B13&lt;B6+B7,0.5,0)</f>
        <v>0</v>
      </c>
      <c r="D7" s="23">
        <f t="shared" si="2"/>
        <v>0</v>
      </c>
      <c r="E7" s="23">
        <f t="shared" si="2"/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3">
        <f t="shared" si="2"/>
        <v>0</v>
      </c>
      <c r="S7" s="23">
        <f t="shared" si="2"/>
        <v>0</v>
      </c>
      <c r="T7" s="23">
        <f t="shared" si="2"/>
        <v>0</v>
      </c>
      <c r="U7" s="23">
        <f t="shared" si="2"/>
        <v>0</v>
      </c>
    </row>
    <row r="8" spans="1:21" ht="15">
      <c r="A8" s="2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5">
      <c r="A9" s="2" t="s">
        <v>8</v>
      </c>
    </row>
    <row r="10" spans="1:21" s="12" customFormat="1" ht="15">
      <c r="A10" s="10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">
      <c r="A11" s="2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5" customFormat="1" ht="15">
      <c r="A12" s="4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28" customFormat="1" ht="15">
      <c r="A13" s="29" t="s">
        <v>27</v>
      </c>
      <c r="B13" s="30">
        <f aca="true" t="shared" si="3" ref="B13:U13">ROUNDDOWN(B6+B7,0)-ABS(B12)</f>
        <v>0</v>
      </c>
      <c r="C13" s="30">
        <f t="shared" si="3"/>
        <v>0</v>
      </c>
      <c r="D13" s="30">
        <f t="shared" si="3"/>
        <v>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>
        <f t="shared" si="3"/>
        <v>0</v>
      </c>
      <c r="P13" s="30">
        <f t="shared" si="3"/>
        <v>0</v>
      </c>
      <c r="Q13" s="30">
        <f t="shared" si="3"/>
        <v>0</v>
      </c>
      <c r="R13" s="30">
        <f t="shared" si="3"/>
        <v>0</v>
      </c>
      <c r="S13" s="30">
        <f t="shared" si="3"/>
        <v>0</v>
      </c>
      <c r="T13" s="30">
        <f t="shared" si="3"/>
        <v>0</v>
      </c>
      <c r="U13" s="30">
        <f t="shared" si="3"/>
        <v>0</v>
      </c>
    </row>
    <row r="14" spans="1:21" ht="15">
      <c r="A14" s="2" t="s">
        <v>11</v>
      </c>
      <c r="B14" s="34">
        <f aca="true" t="shared" si="4" ref="B14:U14">B12*9</f>
        <v>0</v>
      </c>
      <c r="C14" s="34">
        <f t="shared" si="4"/>
        <v>0</v>
      </c>
      <c r="D14" s="34">
        <f t="shared" si="4"/>
        <v>0</v>
      </c>
      <c r="E14" s="34">
        <f t="shared" si="4"/>
        <v>0</v>
      </c>
      <c r="F14" s="34">
        <f t="shared" si="4"/>
        <v>0</v>
      </c>
      <c r="G14" s="34">
        <f t="shared" si="4"/>
        <v>0</v>
      </c>
      <c r="H14" s="34">
        <f t="shared" si="4"/>
        <v>0</v>
      </c>
      <c r="I14" s="34">
        <f t="shared" si="4"/>
        <v>0</v>
      </c>
      <c r="J14" s="34">
        <f t="shared" si="4"/>
        <v>0</v>
      </c>
      <c r="K14" s="34">
        <f t="shared" si="4"/>
        <v>0</v>
      </c>
      <c r="L14" s="34">
        <f t="shared" si="4"/>
        <v>0</v>
      </c>
      <c r="M14" s="34">
        <f t="shared" si="4"/>
        <v>0</v>
      </c>
      <c r="N14" s="34">
        <f t="shared" si="4"/>
        <v>0</v>
      </c>
      <c r="O14" s="34">
        <f t="shared" si="4"/>
        <v>0</v>
      </c>
      <c r="P14" s="34">
        <f t="shared" si="4"/>
        <v>0</v>
      </c>
      <c r="Q14" s="34">
        <f t="shared" si="4"/>
        <v>0</v>
      </c>
      <c r="R14" s="34">
        <f t="shared" si="4"/>
        <v>0</v>
      </c>
      <c r="S14" s="34">
        <f t="shared" si="4"/>
        <v>0</v>
      </c>
      <c r="T14" s="34">
        <f t="shared" si="4"/>
        <v>0</v>
      </c>
      <c r="U14" s="34">
        <f t="shared" si="4"/>
        <v>0</v>
      </c>
    </row>
    <row r="15" spans="1:5" ht="15">
      <c r="A15" s="2" t="s">
        <v>12</v>
      </c>
      <c r="E15" s="24"/>
    </row>
    <row r="16" spans="1:5" ht="15">
      <c r="A16" s="2" t="s">
        <v>78</v>
      </c>
      <c r="E16" s="24"/>
    </row>
    <row r="17" spans="1:21" s="12" customFormat="1" ht="15">
      <c r="A17" s="14" t="s">
        <v>13</v>
      </c>
      <c r="B17" s="21">
        <f aca="true" t="shared" si="5" ref="B17:U17">SUM(B14:B16)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si="5"/>
        <v>0</v>
      </c>
      <c r="I17" s="21">
        <f t="shared" si="5"/>
        <v>0</v>
      </c>
      <c r="J17" s="21">
        <f t="shared" si="5"/>
        <v>0</v>
      </c>
      <c r="K17" s="21">
        <f t="shared" si="5"/>
        <v>0</v>
      </c>
      <c r="L17" s="21">
        <f t="shared" si="5"/>
        <v>0</v>
      </c>
      <c r="M17" s="21">
        <f t="shared" si="5"/>
        <v>0</v>
      </c>
      <c r="N17" s="21">
        <f t="shared" si="5"/>
        <v>0</v>
      </c>
      <c r="O17" s="21">
        <f t="shared" si="5"/>
        <v>0</v>
      </c>
      <c r="P17" s="21">
        <f t="shared" si="5"/>
        <v>0</v>
      </c>
      <c r="Q17" s="21">
        <f t="shared" si="5"/>
        <v>0</v>
      </c>
      <c r="R17" s="21">
        <f t="shared" si="5"/>
        <v>0</v>
      </c>
      <c r="S17" s="21">
        <f t="shared" si="5"/>
        <v>0</v>
      </c>
      <c r="T17" s="21">
        <f t="shared" si="5"/>
        <v>0</v>
      </c>
      <c r="U17" s="21">
        <f t="shared" si="5"/>
        <v>0</v>
      </c>
    </row>
    <row r="18" spans="1:21" ht="15">
      <c r="A18" s="1" t="s">
        <v>14</v>
      </c>
      <c r="B18" s="3" t="s">
        <v>29</v>
      </c>
      <c r="C18" s="3" t="s">
        <v>29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3" t="s">
        <v>29</v>
      </c>
      <c r="S18" s="3" t="s">
        <v>29</v>
      </c>
      <c r="T18" s="3" t="s">
        <v>29</v>
      </c>
      <c r="U18" s="3" t="s">
        <v>29</v>
      </c>
    </row>
    <row r="19" ht="15">
      <c r="A19" s="2" t="s">
        <v>16</v>
      </c>
    </row>
    <row r="20" spans="1:21" s="12" customFormat="1" ht="15">
      <c r="A20" s="14" t="s">
        <v>15</v>
      </c>
      <c r="C20" s="21">
        <f aca="true" t="shared" si="6" ref="C20:U20">IF(B49&gt;0,ROUND(B49-(4*B50),1),0)</f>
        <v>0</v>
      </c>
      <c r="D20" s="21">
        <f t="shared" si="6"/>
        <v>0</v>
      </c>
      <c r="E20" s="21">
        <f t="shared" si="6"/>
        <v>0</v>
      </c>
      <c r="F20" s="21">
        <f t="shared" si="6"/>
        <v>0</v>
      </c>
      <c r="G20" s="21">
        <f t="shared" si="6"/>
        <v>0</v>
      </c>
      <c r="H20" s="21">
        <f t="shared" si="6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1">
        <f t="shared" si="6"/>
        <v>0</v>
      </c>
      <c r="M20" s="21">
        <f t="shared" si="6"/>
        <v>0</v>
      </c>
      <c r="N20" s="21">
        <f t="shared" si="6"/>
        <v>0</v>
      </c>
      <c r="O20" s="21">
        <f t="shared" si="6"/>
        <v>0</v>
      </c>
      <c r="P20" s="21">
        <f t="shared" si="6"/>
        <v>0</v>
      </c>
      <c r="Q20" s="21">
        <f t="shared" si="6"/>
        <v>0</v>
      </c>
      <c r="R20" s="21">
        <f t="shared" si="6"/>
        <v>0</v>
      </c>
      <c r="S20" s="21">
        <f t="shared" si="6"/>
        <v>0</v>
      </c>
      <c r="T20" s="21">
        <f t="shared" si="6"/>
        <v>0</v>
      </c>
      <c r="U20" s="21">
        <f t="shared" si="6"/>
        <v>0</v>
      </c>
    </row>
    <row r="21" spans="1:21" ht="15" hidden="1">
      <c r="A21" s="2" t="s">
        <v>66</v>
      </c>
      <c r="B21" s="22">
        <f aca="true" t="shared" si="7" ref="B21:U21">IF(B17&lt;0,ABS(B17/3),0)</f>
        <v>0</v>
      </c>
      <c r="C21" s="22">
        <f t="shared" si="7"/>
        <v>0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0</v>
      </c>
      <c r="N21" s="22">
        <f t="shared" si="7"/>
        <v>0</v>
      </c>
      <c r="O21" s="22">
        <f t="shared" si="7"/>
        <v>0</v>
      </c>
      <c r="P21" s="22">
        <f t="shared" si="7"/>
        <v>0</v>
      </c>
      <c r="Q21" s="22">
        <f t="shared" si="7"/>
        <v>0</v>
      </c>
      <c r="R21" s="22">
        <f t="shared" si="7"/>
        <v>0</v>
      </c>
      <c r="S21" s="22">
        <f t="shared" si="7"/>
        <v>0</v>
      </c>
      <c r="T21" s="22">
        <f t="shared" si="7"/>
        <v>0</v>
      </c>
      <c r="U21" s="22">
        <f t="shared" si="7"/>
        <v>0</v>
      </c>
    </row>
    <row r="22" spans="1:21" ht="15" hidden="1">
      <c r="A22" s="2" t="s">
        <v>77</v>
      </c>
      <c r="B22" s="22">
        <f aca="true" t="shared" si="8" ref="B22:U22">IF(B6&gt;8.5,ROUND(2*B21*0.5,0)/2,0)</f>
        <v>0</v>
      </c>
      <c r="C22" s="22">
        <f t="shared" si="8"/>
        <v>0</v>
      </c>
      <c r="D22" s="22">
        <f t="shared" si="8"/>
        <v>0</v>
      </c>
      <c r="E22" s="22">
        <f t="shared" si="8"/>
        <v>0</v>
      </c>
      <c r="F22" s="22">
        <f t="shared" si="8"/>
        <v>0</v>
      </c>
      <c r="G22" s="22">
        <f t="shared" si="8"/>
        <v>0</v>
      </c>
      <c r="H22" s="22">
        <f t="shared" si="8"/>
        <v>0</v>
      </c>
      <c r="I22" s="22">
        <f t="shared" si="8"/>
        <v>0</v>
      </c>
      <c r="J22" s="22">
        <f t="shared" si="8"/>
        <v>0</v>
      </c>
      <c r="K22" s="22">
        <f t="shared" si="8"/>
        <v>0</v>
      </c>
      <c r="L22" s="22">
        <f t="shared" si="8"/>
        <v>0</v>
      </c>
      <c r="M22" s="22">
        <f t="shared" si="8"/>
        <v>0</v>
      </c>
      <c r="N22" s="22">
        <f t="shared" si="8"/>
        <v>0</v>
      </c>
      <c r="O22" s="22">
        <f t="shared" si="8"/>
        <v>0</v>
      </c>
      <c r="P22" s="22">
        <f t="shared" si="8"/>
        <v>0</v>
      </c>
      <c r="Q22" s="22">
        <f t="shared" si="8"/>
        <v>0</v>
      </c>
      <c r="R22" s="22">
        <f t="shared" si="8"/>
        <v>0</v>
      </c>
      <c r="S22" s="22">
        <f t="shared" si="8"/>
        <v>0</v>
      </c>
      <c r="T22" s="22">
        <f t="shared" si="8"/>
        <v>0</v>
      </c>
      <c r="U22" s="22">
        <f t="shared" si="8"/>
        <v>0</v>
      </c>
    </row>
    <row r="23" spans="1:21" ht="15" hidden="1">
      <c r="A23" s="2" t="s">
        <v>68</v>
      </c>
      <c r="B23" s="22">
        <f aca="true" t="shared" si="9" ref="B23:U23">IF(B6&lt;9,IF(B6&gt;4.5,ROUND(2*B21,0)/2,0),0)</f>
        <v>0</v>
      </c>
      <c r="C23" s="22">
        <f t="shared" si="9"/>
        <v>0</v>
      </c>
      <c r="D23" s="22">
        <f t="shared" si="9"/>
        <v>0</v>
      </c>
      <c r="E23" s="22">
        <f t="shared" si="9"/>
        <v>0</v>
      </c>
      <c r="F23" s="22">
        <f t="shared" si="9"/>
        <v>0</v>
      </c>
      <c r="G23" s="22">
        <f t="shared" si="9"/>
        <v>0</v>
      </c>
      <c r="H23" s="22">
        <f t="shared" si="9"/>
        <v>0</v>
      </c>
      <c r="I23" s="22">
        <f t="shared" si="9"/>
        <v>0</v>
      </c>
      <c r="J23" s="22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22">
        <f t="shared" si="9"/>
        <v>0</v>
      </c>
      <c r="Q23" s="22">
        <f t="shared" si="9"/>
        <v>0</v>
      </c>
      <c r="R23" s="22">
        <f t="shared" si="9"/>
        <v>0</v>
      </c>
      <c r="S23" s="22">
        <f t="shared" si="9"/>
        <v>0</v>
      </c>
      <c r="T23" s="22">
        <f t="shared" si="9"/>
        <v>0</v>
      </c>
      <c r="U23" s="22">
        <f t="shared" si="9"/>
        <v>0</v>
      </c>
    </row>
    <row r="24" spans="1:21" ht="15" hidden="1">
      <c r="A24" s="2" t="s">
        <v>69</v>
      </c>
      <c r="B24" s="22">
        <f aca="true" t="shared" si="10" ref="B24:U24">IF(B6&lt;5,IF(B6&gt;2.5,ROUND(2*B21*1.5,0)/2,0),0)</f>
        <v>0</v>
      </c>
      <c r="C24" s="22">
        <f t="shared" si="10"/>
        <v>0</v>
      </c>
      <c r="D24" s="22">
        <f t="shared" si="10"/>
        <v>0</v>
      </c>
      <c r="E24" s="22">
        <f t="shared" si="10"/>
        <v>0</v>
      </c>
      <c r="F24" s="22">
        <f t="shared" si="10"/>
        <v>0</v>
      </c>
      <c r="G24" s="22">
        <f t="shared" si="10"/>
        <v>0</v>
      </c>
      <c r="H24" s="22">
        <f t="shared" si="10"/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22">
        <f t="shared" si="10"/>
        <v>0</v>
      </c>
      <c r="P24" s="22">
        <f t="shared" si="10"/>
        <v>0</v>
      </c>
      <c r="Q24" s="22">
        <f t="shared" si="10"/>
        <v>0</v>
      </c>
      <c r="R24" s="22">
        <f t="shared" si="10"/>
        <v>0</v>
      </c>
      <c r="S24" s="22">
        <f t="shared" si="10"/>
        <v>0</v>
      </c>
      <c r="T24" s="22">
        <f t="shared" si="10"/>
        <v>0</v>
      </c>
      <c r="U24" s="22">
        <f t="shared" si="10"/>
        <v>0</v>
      </c>
    </row>
    <row r="25" spans="1:21" ht="15" hidden="1">
      <c r="A25" s="2" t="s">
        <v>70</v>
      </c>
      <c r="B25" s="22">
        <f aca="true" t="shared" si="11" ref="B25:U25">IF(B6&lt;3,IF(B6&gt;1.5,ROUND(B21*3*2,0)/2,0),0)</f>
        <v>0</v>
      </c>
      <c r="C25" s="22">
        <f t="shared" si="11"/>
        <v>0</v>
      </c>
      <c r="D25" s="22">
        <f t="shared" si="11"/>
        <v>0</v>
      </c>
      <c r="E25" s="22">
        <f t="shared" si="11"/>
        <v>0</v>
      </c>
      <c r="F25" s="22">
        <f t="shared" si="11"/>
        <v>0</v>
      </c>
      <c r="G25" s="22">
        <f t="shared" si="11"/>
        <v>0</v>
      </c>
      <c r="H25" s="22">
        <f t="shared" si="11"/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1"/>
        <v>0</v>
      </c>
      <c r="R25" s="22">
        <f t="shared" si="11"/>
        <v>0</v>
      </c>
      <c r="S25" s="22">
        <f t="shared" si="11"/>
        <v>0</v>
      </c>
      <c r="T25" s="22">
        <f t="shared" si="11"/>
        <v>0</v>
      </c>
      <c r="U25" s="22">
        <f t="shared" si="11"/>
        <v>0</v>
      </c>
    </row>
    <row r="26" spans="1:21" ht="15" hidden="1">
      <c r="A26" s="2" t="s">
        <v>71</v>
      </c>
      <c r="B26" s="22">
        <f aca="true" t="shared" si="12" ref="B26:U26">IF(B6&lt;2,ROUND(B21*4*2,0)/2,0)</f>
        <v>0</v>
      </c>
      <c r="C26" s="22">
        <f t="shared" si="12"/>
        <v>0</v>
      </c>
      <c r="D26" s="22">
        <f t="shared" si="12"/>
        <v>0</v>
      </c>
      <c r="E26" s="22">
        <f t="shared" si="12"/>
        <v>0</v>
      </c>
      <c r="F26" s="22">
        <f t="shared" si="12"/>
        <v>0</v>
      </c>
      <c r="G26" s="22">
        <f t="shared" si="12"/>
        <v>0</v>
      </c>
      <c r="H26" s="22">
        <f t="shared" si="12"/>
        <v>0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0</v>
      </c>
      <c r="P26" s="22">
        <f t="shared" si="12"/>
        <v>0</v>
      </c>
      <c r="Q26" s="22">
        <f t="shared" si="12"/>
        <v>0</v>
      </c>
      <c r="R26" s="22">
        <f t="shared" si="12"/>
        <v>0</v>
      </c>
      <c r="S26" s="22">
        <f t="shared" si="12"/>
        <v>0</v>
      </c>
      <c r="T26" s="22">
        <f t="shared" si="12"/>
        <v>0</v>
      </c>
      <c r="U26" s="22">
        <f t="shared" si="12"/>
        <v>0</v>
      </c>
    </row>
    <row r="27" spans="1:21" ht="15" hidden="1">
      <c r="A27" s="2" t="s">
        <v>64</v>
      </c>
      <c r="B27" s="22">
        <f aca="true" t="shared" si="13" ref="B27:U27">IF(B10="D",1,IF(B10="(D)",1,0))</f>
        <v>0</v>
      </c>
      <c r="C27" s="22">
        <f t="shared" si="13"/>
        <v>0</v>
      </c>
      <c r="D27" s="22">
        <f t="shared" si="13"/>
        <v>0</v>
      </c>
      <c r="E27" s="22">
        <f t="shared" si="13"/>
        <v>0</v>
      </c>
      <c r="F27" s="22">
        <f t="shared" si="13"/>
        <v>0</v>
      </c>
      <c r="G27" s="22">
        <f t="shared" si="13"/>
        <v>0</v>
      </c>
      <c r="H27" s="22">
        <f t="shared" si="13"/>
        <v>0</v>
      </c>
      <c r="I27" s="22">
        <f t="shared" si="13"/>
        <v>0</v>
      </c>
      <c r="J27" s="22">
        <f t="shared" si="13"/>
        <v>0</v>
      </c>
      <c r="K27" s="22">
        <f t="shared" si="13"/>
        <v>0</v>
      </c>
      <c r="L27" s="22">
        <f t="shared" si="13"/>
        <v>0</v>
      </c>
      <c r="M27" s="22">
        <f t="shared" si="13"/>
        <v>0</v>
      </c>
      <c r="N27" s="22">
        <f t="shared" si="13"/>
        <v>0</v>
      </c>
      <c r="O27" s="22">
        <f t="shared" si="13"/>
        <v>0</v>
      </c>
      <c r="P27" s="22">
        <f t="shared" si="13"/>
        <v>0</v>
      </c>
      <c r="Q27" s="22">
        <f t="shared" si="13"/>
        <v>0</v>
      </c>
      <c r="R27" s="22">
        <f t="shared" si="13"/>
        <v>0</v>
      </c>
      <c r="S27" s="22">
        <f t="shared" si="13"/>
        <v>0</v>
      </c>
      <c r="T27" s="22">
        <f t="shared" si="13"/>
        <v>0</v>
      </c>
      <c r="U27" s="22">
        <f t="shared" si="13"/>
        <v>0</v>
      </c>
    </row>
    <row r="28" spans="1:21" ht="15" hidden="1">
      <c r="A28" s="2" t="s">
        <v>65</v>
      </c>
      <c r="B28" s="22">
        <f aca="true" t="shared" si="14" ref="B28:U28">IF(B45&gt;0,IF(ROUNDDOWN(B31,0)/2&gt;B45,B45,ROUNDDOWN(B31,0)/2),0)</f>
        <v>0</v>
      </c>
      <c r="C28" s="22">
        <f t="shared" si="14"/>
        <v>0</v>
      </c>
      <c r="D28" s="22">
        <f t="shared" si="14"/>
        <v>0</v>
      </c>
      <c r="E28" s="22">
        <f t="shared" si="14"/>
        <v>0</v>
      </c>
      <c r="F28" s="22">
        <f t="shared" si="14"/>
        <v>0</v>
      </c>
      <c r="G28" s="22">
        <f t="shared" si="14"/>
        <v>0</v>
      </c>
      <c r="H28" s="22">
        <f t="shared" si="14"/>
        <v>0</v>
      </c>
      <c r="I28" s="22">
        <f t="shared" si="14"/>
        <v>0</v>
      </c>
      <c r="J28" s="22">
        <f t="shared" si="14"/>
        <v>0</v>
      </c>
      <c r="K28" s="22">
        <f t="shared" si="14"/>
        <v>0</v>
      </c>
      <c r="L28" s="22">
        <f t="shared" si="14"/>
        <v>0</v>
      </c>
      <c r="M28" s="22">
        <f t="shared" si="14"/>
        <v>0</v>
      </c>
      <c r="N28" s="22">
        <f t="shared" si="14"/>
        <v>0</v>
      </c>
      <c r="O28" s="22">
        <f t="shared" si="14"/>
        <v>0</v>
      </c>
      <c r="P28" s="22">
        <f t="shared" si="14"/>
        <v>0</v>
      </c>
      <c r="Q28" s="22">
        <f t="shared" si="14"/>
        <v>0</v>
      </c>
      <c r="R28" s="22">
        <f t="shared" si="14"/>
        <v>0</v>
      </c>
      <c r="S28" s="22">
        <f t="shared" si="14"/>
        <v>0</v>
      </c>
      <c r="T28" s="22">
        <f t="shared" si="14"/>
        <v>0</v>
      </c>
      <c r="U28" s="22">
        <f t="shared" si="14"/>
        <v>0</v>
      </c>
    </row>
    <row r="29" spans="1:21" s="12" customFormat="1" ht="15" hidden="1">
      <c r="A29" s="14" t="s">
        <v>17</v>
      </c>
      <c r="B29" s="21">
        <f aca="true" t="shared" si="15" ref="B29:U29">SUM(B19:B28)-B21</f>
        <v>0</v>
      </c>
      <c r="C29" s="21">
        <f t="shared" si="15"/>
        <v>0</v>
      </c>
      <c r="D29" s="21">
        <f t="shared" si="15"/>
        <v>0</v>
      </c>
      <c r="E29" s="21">
        <f t="shared" si="15"/>
        <v>0</v>
      </c>
      <c r="F29" s="21">
        <f t="shared" si="15"/>
        <v>0</v>
      </c>
      <c r="G29" s="21">
        <f t="shared" si="15"/>
        <v>0</v>
      </c>
      <c r="H29" s="21">
        <f t="shared" si="15"/>
        <v>0</v>
      </c>
      <c r="I29" s="21">
        <f t="shared" si="15"/>
        <v>0</v>
      </c>
      <c r="J29" s="21">
        <f t="shared" si="15"/>
        <v>0</v>
      </c>
      <c r="K29" s="21">
        <f t="shared" si="15"/>
        <v>0</v>
      </c>
      <c r="L29" s="21">
        <f t="shared" si="15"/>
        <v>0</v>
      </c>
      <c r="M29" s="21">
        <f t="shared" si="15"/>
        <v>0</v>
      </c>
      <c r="N29" s="21">
        <f t="shared" si="15"/>
        <v>0</v>
      </c>
      <c r="O29" s="21">
        <f t="shared" si="15"/>
        <v>0</v>
      </c>
      <c r="P29" s="21">
        <f t="shared" si="15"/>
        <v>0</v>
      </c>
      <c r="Q29" s="21">
        <f t="shared" si="15"/>
        <v>0</v>
      </c>
      <c r="R29" s="21">
        <f t="shared" si="15"/>
        <v>0</v>
      </c>
      <c r="S29" s="21">
        <f t="shared" si="15"/>
        <v>0</v>
      </c>
      <c r="T29" s="21">
        <f t="shared" si="15"/>
        <v>0</v>
      </c>
      <c r="U29" s="21">
        <f t="shared" si="15"/>
        <v>0</v>
      </c>
    </row>
    <row r="30" spans="1:21" ht="15">
      <c r="A30" s="2" t="s">
        <v>18</v>
      </c>
      <c r="C30" s="22">
        <f aca="true" t="shared" si="16" ref="C30:U30">IF(B49&lt;0,ROUND(-B49+(4*B50),1),0)</f>
        <v>0</v>
      </c>
      <c r="D30" s="22">
        <f t="shared" si="16"/>
        <v>0</v>
      </c>
      <c r="E30" s="22">
        <f t="shared" si="16"/>
        <v>0</v>
      </c>
      <c r="F30" s="22">
        <f t="shared" si="16"/>
        <v>0</v>
      </c>
      <c r="G30" s="22">
        <f t="shared" si="16"/>
        <v>0</v>
      </c>
      <c r="H30" s="22">
        <f t="shared" si="16"/>
        <v>0</v>
      </c>
      <c r="I30" s="22">
        <f t="shared" si="16"/>
        <v>0</v>
      </c>
      <c r="J30" s="22">
        <f t="shared" si="16"/>
        <v>0</v>
      </c>
      <c r="K30" s="22">
        <f t="shared" si="16"/>
        <v>0</v>
      </c>
      <c r="L30" s="22">
        <f t="shared" si="16"/>
        <v>0</v>
      </c>
      <c r="M30" s="22">
        <f t="shared" si="16"/>
        <v>0</v>
      </c>
      <c r="N30" s="22">
        <f t="shared" si="16"/>
        <v>0</v>
      </c>
      <c r="O30" s="22">
        <f t="shared" si="16"/>
        <v>0</v>
      </c>
      <c r="P30" s="22">
        <f t="shared" si="16"/>
        <v>0</v>
      </c>
      <c r="Q30" s="22">
        <f t="shared" si="16"/>
        <v>0</v>
      </c>
      <c r="R30" s="22">
        <f t="shared" si="16"/>
        <v>0</v>
      </c>
      <c r="S30" s="22">
        <f t="shared" si="16"/>
        <v>0</v>
      </c>
      <c r="T30" s="22">
        <f t="shared" si="16"/>
        <v>0</v>
      </c>
      <c r="U30" s="22">
        <f t="shared" si="16"/>
        <v>0</v>
      </c>
    </row>
    <row r="31" ht="15">
      <c r="A31" s="2" t="s">
        <v>19</v>
      </c>
    </row>
    <row r="32" spans="1:21" ht="15" hidden="1">
      <c r="A32" s="2" t="s">
        <v>67</v>
      </c>
      <c r="B32" s="22">
        <f aca="true" t="shared" si="17" ref="B32:U32">IF(B17&gt;0,(B17-B16)/3,0)</f>
        <v>0</v>
      </c>
      <c r="C32" s="22">
        <f t="shared" si="17"/>
        <v>0</v>
      </c>
      <c r="D32" s="22">
        <f t="shared" si="17"/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  <c r="P32" s="22">
        <f t="shared" si="17"/>
        <v>0</v>
      </c>
      <c r="Q32" s="22">
        <f t="shared" si="17"/>
        <v>0</v>
      </c>
      <c r="R32" s="22">
        <f t="shared" si="17"/>
        <v>0</v>
      </c>
      <c r="S32" s="22">
        <f t="shared" si="17"/>
        <v>0</v>
      </c>
      <c r="T32" s="22">
        <f t="shared" si="17"/>
        <v>0</v>
      </c>
      <c r="U32" s="22">
        <f t="shared" si="17"/>
        <v>0</v>
      </c>
    </row>
    <row r="33" spans="1:21" ht="15" hidden="1">
      <c r="A33" s="2" t="s">
        <v>72</v>
      </c>
      <c r="B33" s="22">
        <f aca="true" t="shared" si="18" ref="B33:U33">IF(B6&gt;8.5,ROUND(2*B32*0.5,0)/2,0)</f>
        <v>0</v>
      </c>
      <c r="C33" s="22">
        <f t="shared" si="18"/>
        <v>0</v>
      </c>
      <c r="D33" s="22">
        <f t="shared" si="18"/>
        <v>0</v>
      </c>
      <c r="E33" s="22">
        <f t="shared" si="18"/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  <c r="P33" s="22">
        <f t="shared" si="18"/>
        <v>0</v>
      </c>
      <c r="Q33" s="22">
        <f t="shared" si="18"/>
        <v>0</v>
      </c>
      <c r="R33" s="22">
        <f t="shared" si="18"/>
        <v>0</v>
      </c>
      <c r="S33" s="22">
        <f t="shared" si="18"/>
        <v>0</v>
      </c>
      <c r="T33" s="22">
        <f t="shared" si="18"/>
        <v>0</v>
      </c>
      <c r="U33" s="22">
        <f t="shared" si="18"/>
        <v>0</v>
      </c>
    </row>
    <row r="34" spans="1:21" ht="15" hidden="1">
      <c r="A34" s="2" t="s">
        <v>73</v>
      </c>
      <c r="B34" s="22">
        <f aca="true" t="shared" si="19" ref="B34:U34">IF(B6&lt;9,IF(B6&gt;4.5,ROUND(2*B32,0)/2,0),0)</f>
        <v>0</v>
      </c>
      <c r="C34" s="22">
        <f t="shared" si="19"/>
        <v>0</v>
      </c>
      <c r="D34" s="22">
        <f t="shared" si="19"/>
        <v>0</v>
      </c>
      <c r="E34" s="22">
        <f t="shared" si="19"/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  <c r="P34" s="22">
        <f t="shared" si="19"/>
        <v>0</v>
      </c>
      <c r="Q34" s="22">
        <f t="shared" si="19"/>
        <v>0</v>
      </c>
      <c r="R34" s="22">
        <f t="shared" si="19"/>
        <v>0</v>
      </c>
      <c r="S34" s="22">
        <f t="shared" si="19"/>
        <v>0</v>
      </c>
      <c r="T34" s="22">
        <f t="shared" si="19"/>
        <v>0</v>
      </c>
      <c r="U34" s="22">
        <f t="shared" si="19"/>
        <v>0</v>
      </c>
    </row>
    <row r="35" spans="1:21" ht="15" hidden="1">
      <c r="A35" s="2" t="s">
        <v>74</v>
      </c>
      <c r="B35" s="22">
        <f aca="true" t="shared" si="20" ref="B35:U35">IF(B6&lt;5,IF(B6&gt;2.5,ROUND(2*B32*1.5,0)/2,0),0)</f>
        <v>0</v>
      </c>
      <c r="C35" s="22">
        <f t="shared" si="20"/>
        <v>0</v>
      </c>
      <c r="D35" s="22">
        <f t="shared" si="20"/>
        <v>0</v>
      </c>
      <c r="E35" s="22">
        <f t="shared" si="20"/>
        <v>0</v>
      </c>
      <c r="F35" s="22">
        <f t="shared" si="20"/>
        <v>0</v>
      </c>
      <c r="G35" s="22">
        <f t="shared" si="20"/>
        <v>0</v>
      </c>
      <c r="H35" s="22">
        <f t="shared" si="20"/>
        <v>0</v>
      </c>
      <c r="I35" s="22">
        <f t="shared" si="20"/>
        <v>0</v>
      </c>
      <c r="J35" s="22">
        <f t="shared" si="20"/>
        <v>0</v>
      </c>
      <c r="K35" s="22">
        <f t="shared" si="20"/>
        <v>0</v>
      </c>
      <c r="L35" s="22">
        <f t="shared" si="20"/>
        <v>0</v>
      </c>
      <c r="M35" s="22">
        <f t="shared" si="20"/>
        <v>0</v>
      </c>
      <c r="N35" s="22">
        <f t="shared" si="20"/>
        <v>0</v>
      </c>
      <c r="O35" s="22">
        <f t="shared" si="20"/>
        <v>0</v>
      </c>
      <c r="P35" s="22">
        <f t="shared" si="20"/>
        <v>0</v>
      </c>
      <c r="Q35" s="22">
        <f t="shared" si="20"/>
        <v>0</v>
      </c>
      <c r="R35" s="22">
        <f t="shared" si="20"/>
        <v>0</v>
      </c>
      <c r="S35" s="22">
        <f t="shared" si="20"/>
        <v>0</v>
      </c>
      <c r="T35" s="22">
        <f t="shared" si="20"/>
        <v>0</v>
      </c>
      <c r="U35" s="22">
        <f t="shared" si="20"/>
        <v>0</v>
      </c>
    </row>
    <row r="36" spans="1:21" ht="15" hidden="1">
      <c r="A36" s="2" t="s">
        <v>75</v>
      </c>
      <c r="B36" s="22">
        <f aca="true" t="shared" si="21" ref="B36:U36">IF(B6&lt;3,IF(B6&gt;1.5,ROUND(2*B32*3,0)/2,0),0)</f>
        <v>0</v>
      </c>
      <c r="C36" s="22">
        <f t="shared" si="21"/>
        <v>0</v>
      </c>
      <c r="D36" s="22">
        <f t="shared" si="21"/>
        <v>0</v>
      </c>
      <c r="E36" s="22">
        <f t="shared" si="21"/>
        <v>0</v>
      </c>
      <c r="F36" s="22">
        <f t="shared" si="21"/>
        <v>0</v>
      </c>
      <c r="G36" s="22">
        <f t="shared" si="21"/>
        <v>0</v>
      </c>
      <c r="H36" s="22">
        <f t="shared" si="21"/>
        <v>0</v>
      </c>
      <c r="I36" s="22">
        <f t="shared" si="21"/>
        <v>0</v>
      </c>
      <c r="J36" s="22">
        <f t="shared" si="21"/>
        <v>0</v>
      </c>
      <c r="K36" s="22">
        <f t="shared" si="21"/>
        <v>0</v>
      </c>
      <c r="L36" s="22">
        <f t="shared" si="21"/>
        <v>0</v>
      </c>
      <c r="M36" s="22">
        <f t="shared" si="21"/>
        <v>0</v>
      </c>
      <c r="N36" s="22">
        <f t="shared" si="21"/>
        <v>0</v>
      </c>
      <c r="O36" s="22">
        <f t="shared" si="21"/>
        <v>0</v>
      </c>
      <c r="P36" s="22">
        <f t="shared" si="21"/>
        <v>0</v>
      </c>
      <c r="Q36" s="22">
        <f t="shared" si="21"/>
        <v>0</v>
      </c>
      <c r="R36" s="22">
        <f t="shared" si="21"/>
        <v>0</v>
      </c>
      <c r="S36" s="22">
        <f t="shared" si="21"/>
        <v>0</v>
      </c>
      <c r="T36" s="22">
        <f t="shared" si="21"/>
        <v>0</v>
      </c>
      <c r="U36" s="22">
        <f t="shared" si="21"/>
        <v>0</v>
      </c>
    </row>
    <row r="37" spans="1:21" ht="15" hidden="1">
      <c r="A37" s="2" t="s">
        <v>76</v>
      </c>
      <c r="B37" s="22">
        <f aca="true" t="shared" si="22" ref="B37:U37">IF(B6&lt;2,ROUND(2*B32*4,0)/2,0)</f>
        <v>0</v>
      </c>
      <c r="C37" s="22">
        <f t="shared" si="22"/>
        <v>0</v>
      </c>
      <c r="D37" s="22">
        <f t="shared" si="22"/>
        <v>0</v>
      </c>
      <c r="E37" s="22">
        <f t="shared" si="22"/>
        <v>0</v>
      </c>
      <c r="F37" s="22">
        <f t="shared" si="22"/>
        <v>0</v>
      </c>
      <c r="G37" s="22">
        <f t="shared" si="22"/>
        <v>0</v>
      </c>
      <c r="H37" s="22">
        <f t="shared" si="22"/>
        <v>0</v>
      </c>
      <c r="I37" s="22">
        <f t="shared" si="22"/>
        <v>0</v>
      </c>
      <c r="J37" s="22">
        <f t="shared" si="22"/>
        <v>0</v>
      </c>
      <c r="K37" s="22">
        <f t="shared" si="22"/>
        <v>0</v>
      </c>
      <c r="L37" s="22">
        <f t="shared" si="22"/>
        <v>0</v>
      </c>
      <c r="M37" s="22">
        <f t="shared" si="22"/>
        <v>0</v>
      </c>
      <c r="N37" s="22">
        <f t="shared" si="22"/>
        <v>0</v>
      </c>
      <c r="O37" s="22">
        <f t="shared" si="22"/>
        <v>0</v>
      </c>
      <c r="P37" s="22">
        <f t="shared" si="22"/>
        <v>0</v>
      </c>
      <c r="Q37" s="22">
        <f t="shared" si="22"/>
        <v>0</v>
      </c>
      <c r="R37" s="22">
        <f t="shared" si="22"/>
        <v>0</v>
      </c>
      <c r="S37" s="22">
        <f t="shared" si="22"/>
        <v>0</v>
      </c>
      <c r="T37" s="22">
        <f t="shared" si="22"/>
        <v>0</v>
      </c>
      <c r="U37" s="22">
        <f t="shared" si="22"/>
        <v>0</v>
      </c>
    </row>
    <row r="38" spans="1:21" ht="15" hidden="1">
      <c r="A38" s="2" t="s">
        <v>79</v>
      </c>
      <c r="B38" s="22">
        <f aca="true" t="shared" si="23" ref="B38:U38">ROUND(2*B16/6,0)/2</f>
        <v>0</v>
      </c>
      <c r="C38" s="22">
        <f t="shared" si="23"/>
        <v>0</v>
      </c>
      <c r="D38" s="22">
        <f t="shared" si="23"/>
        <v>0</v>
      </c>
      <c r="E38" s="22">
        <f t="shared" si="23"/>
        <v>0</v>
      </c>
      <c r="F38" s="22">
        <f t="shared" si="23"/>
        <v>0</v>
      </c>
      <c r="G38" s="22">
        <f t="shared" si="23"/>
        <v>0</v>
      </c>
      <c r="H38" s="22">
        <f t="shared" si="23"/>
        <v>0</v>
      </c>
      <c r="I38" s="22">
        <f t="shared" si="23"/>
        <v>0</v>
      </c>
      <c r="J38" s="22">
        <f t="shared" si="23"/>
        <v>0</v>
      </c>
      <c r="K38" s="22">
        <f t="shared" si="23"/>
        <v>0</v>
      </c>
      <c r="L38" s="22">
        <f t="shared" si="23"/>
        <v>0</v>
      </c>
      <c r="M38" s="22">
        <f t="shared" si="23"/>
        <v>0</v>
      </c>
      <c r="N38" s="22">
        <f t="shared" si="23"/>
        <v>0</v>
      </c>
      <c r="O38" s="22">
        <f t="shared" si="23"/>
        <v>0</v>
      </c>
      <c r="P38" s="22">
        <f t="shared" si="23"/>
        <v>0</v>
      </c>
      <c r="Q38" s="22">
        <f t="shared" si="23"/>
        <v>0</v>
      </c>
      <c r="R38" s="22">
        <f t="shared" si="23"/>
        <v>0</v>
      </c>
      <c r="S38" s="22">
        <f t="shared" si="23"/>
        <v>0</v>
      </c>
      <c r="T38" s="22">
        <f t="shared" si="23"/>
        <v>0</v>
      </c>
      <c r="U38" s="22">
        <f t="shared" si="23"/>
        <v>0</v>
      </c>
    </row>
    <row r="39" spans="1:21" ht="15" hidden="1">
      <c r="A39" s="2" t="s">
        <v>59</v>
      </c>
      <c r="B39" s="22">
        <f aca="true" t="shared" si="24" ref="B39:U39">IF(B10="C",3,IF(B10="(C)",3,0))</f>
        <v>0</v>
      </c>
      <c r="C39" s="22">
        <f t="shared" si="24"/>
        <v>0</v>
      </c>
      <c r="D39" s="22">
        <f t="shared" si="24"/>
        <v>0</v>
      </c>
      <c r="E39" s="22">
        <f t="shared" si="24"/>
        <v>0</v>
      </c>
      <c r="F39" s="22">
        <f t="shared" si="24"/>
        <v>0</v>
      </c>
      <c r="G39" s="22">
        <f t="shared" si="24"/>
        <v>0</v>
      </c>
      <c r="H39" s="22">
        <f t="shared" si="24"/>
        <v>0</v>
      </c>
      <c r="I39" s="22">
        <f t="shared" si="24"/>
        <v>0</v>
      </c>
      <c r="J39" s="22">
        <f t="shared" si="24"/>
        <v>0</v>
      </c>
      <c r="K39" s="22">
        <f t="shared" si="24"/>
        <v>0</v>
      </c>
      <c r="L39" s="22">
        <f t="shared" si="24"/>
        <v>0</v>
      </c>
      <c r="M39" s="22">
        <f t="shared" si="24"/>
        <v>0</v>
      </c>
      <c r="N39" s="22">
        <f t="shared" si="24"/>
        <v>0</v>
      </c>
      <c r="O39" s="22">
        <f t="shared" si="24"/>
        <v>0</v>
      </c>
      <c r="P39" s="22">
        <f t="shared" si="24"/>
        <v>0</v>
      </c>
      <c r="Q39" s="22">
        <f t="shared" si="24"/>
        <v>0</v>
      </c>
      <c r="R39" s="22">
        <f t="shared" si="24"/>
        <v>0</v>
      </c>
      <c r="S39" s="22">
        <f t="shared" si="24"/>
        <v>0</v>
      </c>
      <c r="T39" s="22">
        <f t="shared" si="24"/>
        <v>0</v>
      </c>
      <c r="U39" s="22">
        <f t="shared" si="24"/>
        <v>0</v>
      </c>
    </row>
    <row r="40" spans="1:21" ht="15" hidden="1">
      <c r="A40" s="2" t="s">
        <v>60</v>
      </c>
      <c r="B40" s="22">
        <f aca="true" t="shared" si="25" ref="B40:U40">IF(B10="(I)",IF(B17&gt;-1,3,0),0)</f>
        <v>0</v>
      </c>
      <c r="C40" s="22">
        <f t="shared" si="25"/>
        <v>0</v>
      </c>
      <c r="D40" s="22">
        <f t="shared" si="25"/>
        <v>0</v>
      </c>
      <c r="E40" s="22">
        <f t="shared" si="25"/>
        <v>0</v>
      </c>
      <c r="F40" s="22">
        <f t="shared" si="25"/>
        <v>0</v>
      </c>
      <c r="G40" s="22">
        <f t="shared" si="25"/>
        <v>0</v>
      </c>
      <c r="H40" s="22">
        <f t="shared" si="25"/>
        <v>0</v>
      </c>
      <c r="I40" s="22">
        <f t="shared" si="25"/>
        <v>0</v>
      </c>
      <c r="J40" s="22">
        <f t="shared" si="25"/>
        <v>0</v>
      </c>
      <c r="K40" s="22">
        <f t="shared" si="25"/>
        <v>0</v>
      </c>
      <c r="L40" s="22">
        <f t="shared" si="25"/>
        <v>0</v>
      </c>
      <c r="M40" s="22">
        <f t="shared" si="25"/>
        <v>0</v>
      </c>
      <c r="N40" s="22">
        <f t="shared" si="25"/>
        <v>0</v>
      </c>
      <c r="O40" s="22">
        <f t="shared" si="25"/>
        <v>0</v>
      </c>
      <c r="P40" s="22">
        <f t="shared" si="25"/>
        <v>0</v>
      </c>
      <c r="Q40" s="22">
        <f t="shared" si="25"/>
        <v>0</v>
      </c>
      <c r="R40" s="22">
        <f t="shared" si="25"/>
        <v>0</v>
      </c>
      <c r="S40" s="22">
        <f t="shared" si="25"/>
        <v>0</v>
      </c>
      <c r="T40" s="22">
        <f t="shared" si="25"/>
        <v>0</v>
      </c>
      <c r="U40" s="22">
        <f t="shared" si="25"/>
        <v>0</v>
      </c>
    </row>
    <row r="41" spans="1:21" ht="15" hidden="1">
      <c r="A41" s="2" t="s">
        <v>61</v>
      </c>
      <c r="B41" s="22">
        <f aca="true" t="shared" si="26" ref="B41:U41">IF(B10="(C)",IF(B17&gt;-1,3,0),0)</f>
        <v>0</v>
      </c>
      <c r="C41" s="22">
        <f t="shared" si="26"/>
        <v>0</v>
      </c>
      <c r="D41" s="22">
        <f t="shared" si="26"/>
        <v>0</v>
      </c>
      <c r="E41" s="22">
        <f t="shared" si="26"/>
        <v>0</v>
      </c>
      <c r="F41" s="22">
        <f t="shared" si="26"/>
        <v>0</v>
      </c>
      <c r="G41" s="22">
        <f t="shared" si="26"/>
        <v>0</v>
      </c>
      <c r="H41" s="22">
        <f t="shared" si="26"/>
        <v>0</v>
      </c>
      <c r="I41" s="22">
        <f t="shared" si="26"/>
        <v>0</v>
      </c>
      <c r="J41" s="22">
        <f t="shared" si="26"/>
        <v>0</v>
      </c>
      <c r="K41" s="22">
        <f t="shared" si="26"/>
        <v>0</v>
      </c>
      <c r="L41" s="22">
        <f t="shared" si="26"/>
        <v>0</v>
      </c>
      <c r="M41" s="22">
        <f t="shared" si="26"/>
        <v>0</v>
      </c>
      <c r="N41" s="22">
        <f t="shared" si="26"/>
        <v>0</v>
      </c>
      <c r="O41" s="22">
        <f t="shared" si="26"/>
        <v>0</v>
      </c>
      <c r="P41" s="22">
        <f t="shared" si="26"/>
        <v>0</v>
      </c>
      <c r="Q41" s="22">
        <f t="shared" si="26"/>
        <v>0</v>
      </c>
      <c r="R41" s="22">
        <f t="shared" si="26"/>
        <v>0</v>
      </c>
      <c r="S41" s="22">
        <f t="shared" si="26"/>
        <v>0</v>
      </c>
      <c r="T41" s="22">
        <f t="shared" si="26"/>
        <v>0</v>
      </c>
      <c r="U41" s="22">
        <f t="shared" si="26"/>
        <v>0</v>
      </c>
    </row>
    <row r="42" spans="1:21" ht="15" hidden="1">
      <c r="A42" s="2" t="s">
        <v>62</v>
      </c>
      <c r="B42" s="22">
        <f aca="true" t="shared" si="27" ref="B42:U42">IF(B10="(D)",IF(B17&gt;-1,3,0),0)</f>
        <v>0</v>
      </c>
      <c r="C42" s="22">
        <f t="shared" si="27"/>
        <v>0</v>
      </c>
      <c r="D42" s="22">
        <f t="shared" si="27"/>
        <v>0</v>
      </c>
      <c r="E42" s="22">
        <f t="shared" si="27"/>
        <v>0</v>
      </c>
      <c r="F42" s="22">
        <f t="shared" si="27"/>
        <v>0</v>
      </c>
      <c r="G42" s="22">
        <f t="shared" si="27"/>
        <v>0</v>
      </c>
      <c r="H42" s="22">
        <f t="shared" si="27"/>
        <v>0</v>
      </c>
      <c r="I42" s="22">
        <f t="shared" si="27"/>
        <v>0</v>
      </c>
      <c r="J42" s="22">
        <f t="shared" si="27"/>
        <v>0</v>
      </c>
      <c r="K42" s="22">
        <f t="shared" si="27"/>
        <v>0</v>
      </c>
      <c r="L42" s="22">
        <f t="shared" si="27"/>
        <v>0</v>
      </c>
      <c r="M42" s="22">
        <f t="shared" si="27"/>
        <v>0</v>
      </c>
      <c r="N42" s="22">
        <f t="shared" si="27"/>
        <v>0</v>
      </c>
      <c r="O42" s="22">
        <f t="shared" si="27"/>
        <v>0</v>
      </c>
      <c r="P42" s="22">
        <f t="shared" si="27"/>
        <v>0</v>
      </c>
      <c r="Q42" s="22">
        <f t="shared" si="27"/>
        <v>0</v>
      </c>
      <c r="R42" s="22">
        <f t="shared" si="27"/>
        <v>0</v>
      </c>
      <c r="S42" s="22">
        <f t="shared" si="27"/>
        <v>0</v>
      </c>
      <c r="T42" s="22">
        <f t="shared" si="27"/>
        <v>0</v>
      </c>
      <c r="U42" s="22">
        <f t="shared" si="27"/>
        <v>0</v>
      </c>
    </row>
    <row r="43" spans="1:21" ht="15" hidden="1">
      <c r="A43" s="2" t="s">
        <v>63</v>
      </c>
      <c r="B43" s="22">
        <f aca="true" t="shared" si="28" ref="B43:U43">IF(B10="(C)",IF(B12&gt;0,B12,0),0)</f>
        <v>0</v>
      </c>
      <c r="C43" s="22">
        <f t="shared" si="28"/>
        <v>0</v>
      </c>
      <c r="D43" s="22">
        <f t="shared" si="28"/>
        <v>0</v>
      </c>
      <c r="E43" s="22">
        <f t="shared" si="28"/>
        <v>0</v>
      </c>
      <c r="F43" s="22">
        <f t="shared" si="28"/>
        <v>0</v>
      </c>
      <c r="G43" s="22">
        <f t="shared" si="28"/>
        <v>0</v>
      </c>
      <c r="H43" s="22">
        <f t="shared" si="28"/>
        <v>0</v>
      </c>
      <c r="I43" s="22">
        <f t="shared" si="28"/>
        <v>0</v>
      </c>
      <c r="J43" s="22">
        <f t="shared" si="28"/>
        <v>0</v>
      </c>
      <c r="K43" s="22">
        <f t="shared" si="28"/>
        <v>0</v>
      </c>
      <c r="L43" s="22">
        <f t="shared" si="28"/>
        <v>0</v>
      </c>
      <c r="M43" s="22">
        <f t="shared" si="28"/>
        <v>0</v>
      </c>
      <c r="N43" s="22">
        <f t="shared" si="28"/>
        <v>0</v>
      </c>
      <c r="O43" s="22">
        <f t="shared" si="28"/>
        <v>0</v>
      </c>
      <c r="P43" s="22">
        <f t="shared" si="28"/>
        <v>0</v>
      </c>
      <c r="Q43" s="22">
        <f t="shared" si="28"/>
        <v>0</v>
      </c>
      <c r="R43" s="22">
        <f t="shared" si="28"/>
        <v>0</v>
      </c>
      <c r="S43" s="22">
        <f t="shared" si="28"/>
        <v>0</v>
      </c>
      <c r="T43" s="22">
        <f t="shared" si="28"/>
        <v>0</v>
      </c>
      <c r="U43" s="22">
        <f t="shared" si="28"/>
        <v>0</v>
      </c>
    </row>
    <row r="44" ht="15">
      <c r="A44" s="2" t="s">
        <v>53</v>
      </c>
    </row>
    <row r="45" ht="15">
      <c r="A45" s="2" t="s">
        <v>20</v>
      </c>
    </row>
    <row r="46" ht="15">
      <c r="A46" s="2" t="s">
        <v>21</v>
      </c>
    </row>
    <row r="47" s="12" customFormat="1" ht="15">
      <c r="A47" s="14" t="s">
        <v>22</v>
      </c>
    </row>
    <row r="48" spans="1:21" s="12" customFormat="1" ht="15" hidden="1">
      <c r="A48" s="14" t="s">
        <v>23</v>
      </c>
      <c r="B48" s="21">
        <f aca="true" t="shared" si="29" ref="B48:U48">SUM(B30:B47)-B32</f>
        <v>0</v>
      </c>
      <c r="C48" s="21">
        <f t="shared" si="29"/>
        <v>0</v>
      </c>
      <c r="D48" s="21">
        <f t="shared" si="29"/>
        <v>0</v>
      </c>
      <c r="E48" s="21">
        <f t="shared" si="29"/>
        <v>0</v>
      </c>
      <c r="F48" s="21">
        <f t="shared" si="29"/>
        <v>0</v>
      </c>
      <c r="G48" s="21">
        <f t="shared" si="29"/>
        <v>0</v>
      </c>
      <c r="H48" s="21">
        <f t="shared" si="29"/>
        <v>0</v>
      </c>
      <c r="I48" s="21">
        <f t="shared" si="29"/>
        <v>0</v>
      </c>
      <c r="J48" s="21">
        <f t="shared" si="29"/>
        <v>0</v>
      </c>
      <c r="K48" s="21">
        <f t="shared" si="29"/>
        <v>0</v>
      </c>
      <c r="L48" s="21">
        <f t="shared" si="29"/>
        <v>0</v>
      </c>
      <c r="M48" s="21">
        <f t="shared" si="29"/>
        <v>0</v>
      </c>
      <c r="N48" s="21">
        <f t="shared" si="29"/>
        <v>0</v>
      </c>
      <c r="O48" s="21">
        <f t="shared" si="29"/>
        <v>0</v>
      </c>
      <c r="P48" s="21">
        <f t="shared" si="29"/>
        <v>0</v>
      </c>
      <c r="Q48" s="21">
        <f t="shared" si="29"/>
        <v>0</v>
      </c>
      <c r="R48" s="21">
        <f t="shared" si="29"/>
        <v>0</v>
      </c>
      <c r="S48" s="21">
        <f t="shared" si="29"/>
        <v>0</v>
      </c>
      <c r="T48" s="21">
        <f t="shared" si="29"/>
        <v>0</v>
      </c>
      <c r="U48" s="21">
        <f t="shared" si="29"/>
        <v>0</v>
      </c>
    </row>
    <row r="49" spans="1:21" ht="15" hidden="1">
      <c r="A49" s="2" t="s">
        <v>24</v>
      </c>
      <c r="B49" s="22">
        <f aca="true" t="shared" si="30" ref="B49:U49">B29-B48</f>
        <v>0</v>
      </c>
      <c r="C49" s="22">
        <f t="shared" si="30"/>
        <v>0</v>
      </c>
      <c r="D49" s="22">
        <f t="shared" si="30"/>
        <v>0</v>
      </c>
      <c r="E49" s="22">
        <f t="shared" si="30"/>
        <v>0</v>
      </c>
      <c r="F49" s="22">
        <f t="shared" si="30"/>
        <v>0</v>
      </c>
      <c r="G49" s="22">
        <f t="shared" si="30"/>
        <v>0</v>
      </c>
      <c r="H49" s="22">
        <f t="shared" si="30"/>
        <v>0</v>
      </c>
      <c r="I49" s="22">
        <f t="shared" si="30"/>
        <v>0</v>
      </c>
      <c r="J49" s="22">
        <f t="shared" si="30"/>
        <v>0</v>
      </c>
      <c r="K49" s="22">
        <f t="shared" si="30"/>
        <v>0</v>
      </c>
      <c r="L49" s="22">
        <f t="shared" si="30"/>
        <v>0</v>
      </c>
      <c r="M49" s="22">
        <f t="shared" si="30"/>
        <v>0</v>
      </c>
      <c r="N49" s="22">
        <f t="shared" si="30"/>
        <v>0</v>
      </c>
      <c r="O49" s="22">
        <f t="shared" si="30"/>
        <v>0</v>
      </c>
      <c r="P49" s="22">
        <f t="shared" si="30"/>
        <v>0</v>
      </c>
      <c r="Q49" s="22">
        <f t="shared" si="30"/>
        <v>0</v>
      </c>
      <c r="R49" s="22">
        <f t="shared" si="30"/>
        <v>0</v>
      </c>
      <c r="S49" s="22">
        <f t="shared" si="30"/>
        <v>0</v>
      </c>
      <c r="T49" s="22">
        <f t="shared" si="30"/>
        <v>0</v>
      </c>
      <c r="U49" s="22">
        <f t="shared" si="30"/>
        <v>0</v>
      </c>
    </row>
    <row r="50" spans="1:21" ht="15" hidden="1">
      <c r="A50" s="2" t="s">
        <v>25</v>
      </c>
      <c r="B50" s="23">
        <f aca="true" t="shared" si="31" ref="B50:U50">ROUNDDOWN(B49/2,0)/2</f>
        <v>0</v>
      </c>
      <c r="C50" s="23">
        <f t="shared" si="31"/>
        <v>0</v>
      </c>
      <c r="D50" s="23">
        <f t="shared" si="31"/>
        <v>0</v>
      </c>
      <c r="E50" s="23">
        <f t="shared" si="31"/>
        <v>0</v>
      </c>
      <c r="F50" s="23">
        <f t="shared" si="31"/>
        <v>0</v>
      </c>
      <c r="G50" s="23">
        <f t="shared" si="31"/>
        <v>0</v>
      </c>
      <c r="H50" s="23">
        <f t="shared" si="31"/>
        <v>0</v>
      </c>
      <c r="I50" s="23">
        <f t="shared" si="31"/>
        <v>0</v>
      </c>
      <c r="J50" s="23">
        <f t="shared" si="31"/>
        <v>0</v>
      </c>
      <c r="K50" s="23">
        <f t="shared" si="31"/>
        <v>0</v>
      </c>
      <c r="L50" s="23">
        <f t="shared" si="31"/>
        <v>0</v>
      </c>
      <c r="M50" s="23">
        <f t="shared" si="31"/>
        <v>0</v>
      </c>
      <c r="N50" s="23">
        <f t="shared" si="31"/>
        <v>0</v>
      </c>
      <c r="O50" s="23">
        <f t="shared" si="31"/>
        <v>0</v>
      </c>
      <c r="P50" s="23">
        <f t="shared" si="31"/>
        <v>0</v>
      </c>
      <c r="Q50" s="23">
        <f t="shared" si="31"/>
        <v>0</v>
      </c>
      <c r="R50" s="23">
        <f t="shared" si="31"/>
        <v>0</v>
      </c>
      <c r="S50" s="23">
        <f t="shared" si="31"/>
        <v>0</v>
      </c>
      <c r="T50" s="23">
        <f t="shared" si="31"/>
        <v>0</v>
      </c>
      <c r="U50" s="23">
        <f t="shared" si="31"/>
        <v>0</v>
      </c>
    </row>
    <row r="52" spans="2:17" ht="15">
      <c r="B52" s="31" t="s">
        <v>58</v>
      </c>
      <c r="C52" s="15" t="s">
        <v>54</v>
      </c>
      <c r="D52" s="15" t="s">
        <v>55</v>
      </c>
      <c r="E52" s="15" t="s">
        <v>56</v>
      </c>
      <c r="F52" s="15" t="s">
        <v>36</v>
      </c>
      <c r="G52" s="16" t="s">
        <v>37</v>
      </c>
      <c r="I52" s="31" t="s">
        <v>38</v>
      </c>
      <c r="J52" s="15"/>
      <c r="K52" s="16"/>
      <c r="M52" s="27" t="s">
        <v>30</v>
      </c>
      <c r="N52" s="18"/>
      <c r="O52" s="18"/>
      <c r="P52" s="18"/>
      <c r="Q52" s="18"/>
    </row>
    <row r="53" spans="2:17" ht="15">
      <c r="B53" s="17"/>
      <c r="C53" s="18"/>
      <c r="F53" s="18"/>
      <c r="G53" s="32"/>
      <c r="I53" s="17"/>
      <c r="J53" s="18"/>
      <c r="K53" s="32"/>
      <c r="M53" s="18" t="s">
        <v>31</v>
      </c>
      <c r="N53" s="18"/>
      <c r="O53" s="18"/>
      <c r="Q53" s="18">
        <v>2</v>
      </c>
    </row>
    <row r="54" spans="2:17" ht="15">
      <c r="B54" s="17"/>
      <c r="C54" s="18"/>
      <c r="F54" s="18"/>
      <c r="G54" s="32"/>
      <c r="I54" s="19"/>
      <c r="J54" s="12"/>
      <c r="K54" s="33"/>
      <c r="M54" s="18" t="s">
        <v>32</v>
      </c>
      <c r="N54" s="25"/>
      <c r="O54" s="26"/>
      <c r="Q54" s="18">
        <v>10</v>
      </c>
    </row>
    <row r="55" spans="2:17" ht="15">
      <c r="B55" s="17"/>
      <c r="C55" s="18"/>
      <c r="F55" s="18"/>
      <c r="G55" s="32"/>
      <c r="M55" t="s">
        <v>33</v>
      </c>
      <c r="Q55">
        <v>12.7</v>
      </c>
    </row>
    <row r="56" spans="2:17" ht="15">
      <c r="B56" s="17"/>
      <c r="C56" s="18"/>
      <c r="F56" s="18"/>
      <c r="G56" s="32"/>
      <c r="M56" t="s">
        <v>34</v>
      </c>
      <c r="Q56" s="22">
        <f>ROUND(((Q53^2)+((Q58/9)^2))^0.5,0)</f>
        <v>4</v>
      </c>
    </row>
    <row r="57" spans="2:7" ht="15">
      <c r="B57" s="17"/>
      <c r="C57" s="18"/>
      <c r="F57" s="18"/>
      <c r="G57" s="32"/>
    </row>
    <row r="58" spans="2:17" ht="15">
      <c r="B58" s="17"/>
      <c r="C58" s="18"/>
      <c r="F58" s="18"/>
      <c r="G58" s="32"/>
      <c r="M58" t="s">
        <v>35</v>
      </c>
      <c r="Q58" s="22">
        <f>ABS(Q54-Q55)*10</f>
        <v>26.999999999999993</v>
      </c>
    </row>
    <row r="59" spans="2:7" ht="15">
      <c r="B59" s="19" t="s">
        <v>57</v>
      </c>
      <c r="C59" s="35">
        <f>SUM(C53:C58)</f>
        <v>0</v>
      </c>
      <c r="D59" s="35">
        <f>SUM(D53:D58)</f>
        <v>0</v>
      </c>
      <c r="E59" s="35">
        <f>SUM(E53:E58)</f>
        <v>0</v>
      </c>
      <c r="F59" s="12"/>
      <c r="G59" s="33"/>
    </row>
    <row r="61" spans="11:16" ht="15">
      <c r="K61" s="18"/>
      <c r="L61" s="18"/>
      <c r="M61" s="18"/>
      <c r="N61" s="18"/>
      <c r="O61" s="18"/>
      <c r="P61" s="18"/>
    </row>
    <row r="62" spans="11:16" ht="15">
      <c r="K62" s="18"/>
      <c r="L62" s="18"/>
      <c r="M62" s="18"/>
      <c r="N62" s="18"/>
      <c r="O62" s="18"/>
      <c r="P62" s="18"/>
    </row>
    <row r="63" spans="11:16" ht="15">
      <c r="K63" s="18"/>
      <c r="L63" s="18"/>
      <c r="M63" s="18"/>
      <c r="N63" s="18"/>
      <c r="O63" s="18"/>
      <c r="P63" s="18"/>
    </row>
    <row r="64" spans="8:16" ht="15">
      <c r="H64" s="18"/>
      <c r="I64" s="18"/>
      <c r="J64" s="18"/>
      <c r="K64" s="18"/>
      <c r="L64" s="18"/>
      <c r="M64" s="18"/>
      <c r="N64" s="18"/>
      <c r="O64" s="18"/>
      <c r="P64" s="18"/>
    </row>
    <row r="65" spans="8:16" ht="15">
      <c r="H65" s="18"/>
      <c r="I65" s="18"/>
      <c r="J65" s="18"/>
      <c r="K65" s="18"/>
      <c r="L65" s="18"/>
      <c r="M65" s="18"/>
      <c r="N65" s="18"/>
      <c r="O65" s="18"/>
      <c r="P65" s="18"/>
    </row>
    <row r="66" spans="8:16" ht="15">
      <c r="H66" s="18"/>
      <c r="I66" s="18"/>
      <c r="J66" s="18"/>
      <c r="K66" s="18"/>
      <c r="L66" s="18"/>
      <c r="M66" s="18"/>
      <c r="N66" s="18"/>
      <c r="O66" s="18"/>
      <c r="P66" s="18"/>
    </row>
    <row r="67" spans="8:16" ht="15">
      <c r="H67" s="18"/>
      <c r="I67" s="18"/>
      <c r="J67" s="18"/>
      <c r="K67" s="18"/>
      <c r="L67" s="18"/>
      <c r="M67" s="18"/>
      <c r="N67" s="18"/>
      <c r="O67" s="18"/>
      <c r="P67" s="18"/>
    </row>
    <row r="68" spans="8:16" ht="15">
      <c r="H68" s="18"/>
      <c r="I68" s="18"/>
      <c r="J68" s="18"/>
      <c r="K68" s="18"/>
      <c r="L68" s="18"/>
      <c r="M68" s="18"/>
      <c r="N68" s="18"/>
      <c r="O68" s="18"/>
      <c r="P68" s="18"/>
    </row>
    <row r="69" spans="8:16" ht="15">
      <c r="H69" s="18"/>
      <c r="I69" s="18"/>
      <c r="J69" s="18"/>
      <c r="K69" s="18"/>
      <c r="L69" s="18"/>
      <c r="M69" s="18"/>
      <c r="N69" s="18"/>
      <c r="O69" s="18"/>
      <c r="P69" s="18"/>
    </row>
    <row r="72" spans="2:4" ht="15">
      <c r="B72" t="s">
        <v>26</v>
      </c>
      <c r="C72" t="s">
        <v>44</v>
      </c>
      <c r="D72" t="s">
        <v>49</v>
      </c>
    </row>
    <row r="73" spans="2:4" ht="15">
      <c r="B73" t="s">
        <v>39</v>
      </c>
      <c r="C73" t="s">
        <v>45</v>
      </c>
      <c r="D73" t="s">
        <v>50</v>
      </c>
    </row>
    <row r="74" spans="2:4" ht="15">
      <c r="B74" t="s">
        <v>40</v>
      </c>
      <c r="C74" s="6" t="s">
        <v>52</v>
      </c>
      <c r="D74" t="s">
        <v>29</v>
      </c>
    </row>
    <row r="75" spans="2:4" ht="15">
      <c r="B75" t="s">
        <v>41</v>
      </c>
      <c r="C75" t="s">
        <v>46</v>
      </c>
      <c r="D75" t="s">
        <v>51</v>
      </c>
    </row>
    <row r="76" spans="2:3" ht="15">
      <c r="B76" t="s">
        <v>42</v>
      </c>
      <c r="C76" t="s">
        <v>47</v>
      </c>
    </row>
    <row r="77" spans="2:3" ht="15">
      <c r="B77" t="s">
        <v>43</v>
      </c>
      <c r="C77" t="s">
        <v>48</v>
      </c>
    </row>
  </sheetData>
  <sheetProtection/>
  <dataValidations count="3">
    <dataValidation type="list" allowBlank="1" showInputMessage="1" showErrorMessage="1" sqref="B10:U10">
      <formula1>$C$72:$C$78</formula1>
    </dataValidation>
    <dataValidation type="list" showInputMessage="1" showErrorMessage="1" sqref="B8:U8">
      <formula1>$B$72:$B$78</formula1>
    </dataValidation>
    <dataValidation type="list" allowBlank="1" showInputMessage="1" showErrorMessage="1" sqref="B18:U18">
      <formula1>$D$72:$D$75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IV65536"/>
    </sheetView>
  </sheetViews>
  <sheetFormatPr defaultColWidth="9.140625" defaultRowHeight="15"/>
  <cols>
    <col min="1" max="1" width="22.140625" style="0" customWidth="1"/>
  </cols>
  <sheetData>
    <row r="1" spans="1:21" s="12" customFormat="1" ht="15">
      <c r="A1" s="10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20">
        <f aca="true" t="shared" si="0" ref="C5:U5">B5+(B17/10)</f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</row>
    <row r="6" spans="1:21" s="1" customFormat="1" ht="15">
      <c r="A6" s="1" t="s">
        <v>4</v>
      </c>
      <c r="B6" s="9"/>
      <c r="C6" s="20">
        <f aca="true" t="shared" si="1" ref="C6:U6">IF(C18="Idle",B6+B50-1,B6+B50)</f>
        <v>0</v>
      </c>
      <c r="D6" s="20">
        <f t="shared" si="1"/>
        <v>0</v>
      </c>
      <c r="E6" s="20">
        <f t="shared" si="1"/>
        <v>0</v>
      </c>
      <c r="F6" s="20">
        <f t="shared" si="1"/>
        <v>0</v>
      </c>
      <c r="G6" s="20">
        <f t="shared" si="1"/>
        <v>0</v>
      </c>
      <c r="H6" s="20">
        <f t="shared" si="1"/>
        <v>0</v>
      </c>
      <c r="I6" s="20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0">
        <f t="shared" si="1"/>
        <v>0</v>
      </c>
      <c r="O6" s="20">
        <f t="shared" si="1"/>
        <v>0</v>
      </c>
      <c r="P6" s="20">
        <f t="shared" si="1"/>
        <v>0</v>
      </c>
      <c r="Q6" s="20">
        <f t="shared" si="1"/>
        <v>0</v>
      </c>
      <c r="R6" s="20">
        <f t="shared" si="1"/>
        <v>0</v>
      </c>
      <c r="S6" s="20">
        <f t="shared" si="1"/>
        <v>0</v>
      </c>
      <c r="T6" s="20">
        <f t="shared" si="1"/>
        <v>0</v>
      </c>
      <c r="U6" s="20">
        <f t="shared" si="1"/>
        <v>0</v>
      </c>
    </row>
    <row r="7" spans="1:21" ht="15">
      <c r="A7" s="2" t="s">
        <v>5</v>
      </c>
      <c r="B7" s="7">
        <v>0</v>
      </c>
      <c r="C7" s="23">
        <f aca="true" t="shared" si="2" ref="C7:U7">IF(ABS(B12)+B13&lt;B6+B7,0.5,0)</f>
        <v>0</v>
      </c>
      <c r="D7" s="23">
        <f t="shared" si="2"/>
        <v>0</v>
      </c>
      <c r="E7" s="23">
        <f t="shared" si="2"/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3">
        <f t="shared" si="2"/>
        <v>0</v>
      </c>
      <c r="S7" s="23">
        <f t="shared" si="2"/>
        <v>0</v>
      </c>
      <c r="T7" s="23">
        <f t="shared" si="2"/>
        <v>0</v>
      </c>
      <c r="U7" s="23">
        <f t="shared" si="2"/>
        <v>0</v>
      </c>
    </row>
    <row r="8" spans="1:21" ht="15">
      <c r="A8" s="2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5">
      <c r="A9" s="2" t="s">
        <v>8</v>
      </c>
    </row>
    <row r="10" spans="1:21" s="12" customFormat="1" ht="15">
      <c r="A10" s="10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">
      <c r="A11" s="2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5" customFormat="1" ht="15">
      <c r="A12" s="4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28" customFormat="1" ht="15">
      <c r="A13" s="29" t="s">
        <v>27</v>
      </c>
      <c r="B13" s="30">
        <f aca="true" t="shared" si="3" ref="B13:U13">ROUNDDOWN(B6+B7,0)-ABS(B12)</f>
        <v>0</v>
      </c>
      <c r="C13" s="30">
        <f t="shared" si="3"/>
        <v>0</v>
      </c>
      <c r="D13" s="30">
        <f t="shared" si="3"/>
        <v>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>
        <f t="shared" si="3"/>
        <v>0</v>
      </c>
      <c r="P13" s="30">
        <f t="shared" si="3"/>
        <v>0</v>
      </c>
      <c r="Q13" s="30">
        <f t="shared" si="3"/>
        <v>0</v>
      </c>
      <c r="R13" s="30">
        <f t="shared" si="3"/>
        <v>0</v>
      </c>
      <c r="S13" s="30">
        <f t="shared" si="3"/>
        <v>0</v>
      </c>
      <c r="T13" s="30">
        <f t="shared" si="3"/>
        <v>0</v>
      </c>
      <c r="U13" s="30">
        <f t="shared" si="3"/>
        <v>0</v>
      </c>
    </row>
    <row r="14" spans="1:21" ht="15">
      <c r="A14" s="2" t="s">
        <v>11</v>
      </c>
      <c r="B14" s="34">
        <f aca="true" t="shared" si="4" ref="B14:U14">B12*9</f>
        <v>0</v>
      </c>
      <c r="C14" s="34">
        <f t="shared" si="4"/>
        <v>0</v>
      </c>
      <c r="D14" s="34">
        <f t="shared" si="4"/>
        <v>0</v>
      </c>
      <c r="E14" s="34">
        <f t="shared" si="4"/>
        <v>0</v>
      </c>
      <c r="F14" s="34">
        <f t="shared" si="4"/>
        <v>0</v>
      </c>
      <c r="G14" s="34">
        <f t="shared" si="4"/>
        <v>0</v>
      </c>
      <c r="H14" s="34">
        <f t="shared" si="4"/>
        <v>0</v>
      </c>
      <c r="I14" s="34">
        <f t="shared" si="4"/>
        <v>0</v>
      </c>
      <c r="J14" s="34">
        <f t="shared" si="4"/>
        <v>0</v>
      </c>
      <c r="K14" s="34">
        <f t="shared" si="4"/>
        <v>0</v>
      </c>
      <c r="L14" s="34">
        <f t="shared" si="4"/>
        <v>0</v>
      </c>
      <c r="M14" s="34">
        <f t="shared" si="4"/>
        <v>0</v>
      </c>
      <c r="N14" s="34">
        <f t="shared" si="4"/>
        <v>0</v>
      </c>
      <c r="O14" s="34">
        <f t="shared" si="4"/>
        <v>0</v>
      </c>
      <c r="P14" s="34">
        <f t="shared" si="4"/>
        <v>0</v>
      </c>
      <c r="Q14" s="34">
        <f t="shared" si="4"/>
        <v>0</v>
      </c>
      <c r="R14" s="34">
        <f t="shared" si="4"/>
        <v>0</v>
      </c>
      <c r="S14" s="34">
        <f t="shared" si="4"/>
        <v>0</v>
      </c>
      <c r="T14" s="34">
        <f t="shared" si="4"/>
        <v>0</v>
      </c>
      <c r="U14" s="34">
        <f t="shared" si="4"/>
        <v>0</v>
      </c>
    </row>
    <row r="15" spans="1:5" ht="15">
      <c r="A15" s="2" t="s">
        <v>12</v>
      </c>
      <c r="E15" s="24"/>
    </row>
    <row r="16" spans="1:5" ht="15">
      <c r="A16" s="2" t="s">
        <v>78</v>
      </c>
      <c r="E16" s="24"/>
    </row>
    <row r="17" spans="1:21" s="12" customFormat="1" ht="15">
      <c r="A17" s="14" t="s">
        <v>13</v>
      </c>
      <c r="B17" s="21">
        <f aca="true" t="shared" si="5" ref="B17:U17">SUM(B14:B16)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si="5"/>
        <v>0</v>
      </c>
      <c r="I17" s="21">
        <f t="shared" si="5"/>
        <v>0</v>
      </c>
      <c r="J17" s="21">
        <f t="shared" si="5"/>
        <v>0</v>
      </c>
      <c r="K17" s="21">
        <f t="shared" si="5"/>
        <v>0</v>
      </c>
      <c r="L17" s="21">
        <f t="shared" si="5"/>
        <v>0</v>
      </c>
      <c r="M17" s="21">
        <f t="shared" si="5"/>
        <v>0</v>
      </c>
      <c r="N17" s="21">
        <f t="shared" si="5"/>
        <v>0</v>
      </c>
      <c r="O17" s="21">
        <f t="shared" si="5"/>
        <v>0</v>
      </c>
      <c r="P17" s="21">
        <f t="shared" si="5"/>
        <v>0</v>
      </c>
      <c r="Q17" s="21">
        <f t="shared" si="5"/>
        <v>0</v>
      </c>
      <c r="R17" s="21">
        <f t="shared" si="5"/>
        <v>0</v>
      </c>
      <c r="S17" s="21">
        <f t="shared" si="5"/>
        <v>0</v>
      </c>
      <c r="T17" s="21">
        <f t="shared" si="5"/>
        <v>0</v>
      </c>
      <c r="U17" s="21">
        <f t="shared" si="5"/>
        <v>0</v>
      </c>
    </row>
    <row r="18" spans="1:21" ht="15">
      <c r="A18" s="1" t="s">
        <v>14</v>
      </c>
      <c r="B18" s="3" t="s">
        <v>29</v>
      </c>
      <c r="C18" s="3" t="s">
        <v>29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3" t="s">
        <v>29</v>
      </c>
      <c r="S18" s="3" t="s">
        <v>29</v>
      </c>
      <c r="T18" s="3" t="s">
        <v>29</v>
      </c>
      <c r="U18" s="3" t="s">
        <v>29</v>
      </c>
    </row>
    <row r="19" ht="15">
      <c r="A19" s="2" t="s">
        <v>16</v>
      </c>
    </row>
    <row r="20" spans="1:21" s="12" customFormat="1" ht="15">
      <c r="A20" s="14" t="s">
        <v>15</v>
      </c>
      <c r="C20" s="21">
        <f aca="true" t="shared" si="6" ref="C20:U20">IF(B49&gt;0,ROUND(B49-(4*B50),1),0)</f>
        <v>0</v>
      </c>
      <c r="D20" s="21">
        <f t="shared" si="6"/>
        <v>0</v>
      </c>
      <c r="E20" s="21">
        <f t="shared" si="6"/>
        <v>0</v>
      </c>
      <c r="F20" s="21">
        <f t="shared" si="6"/>
        <v>0</v>
      </c>
      <c r="G20" s="21">
        <f t="shared" si="6"/>
        <v>0</v>
      </c>
      <c r="H20" s="21">
        <f t="shared" si="6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1">
        <f t="shared" si="6"/>
        <v>0</v>
      </c>
      <c r="M20" s="21">
        <f t="shared" si="6"/>
        <v>0</v>
      </c>
      <c r="N20" s="21">
        <f t="shared" si="6"/>
        <v>0</v>
      </c>
      <c r="O20" s="21">
        <f t="shared" si="6"/>
        <v>0</v>
      </c>
      <c r="P20" s="21">
        <f t="shared" si="6"/>
        <v>0</v>
      </c>
      <c r="Q20" s="21">
        <f t="shared" si="6"/>
        <v>0</v>
      </c>
      <c r="R20" s="21">
        <f t="shared" si="6"/>
        <v>0</v>
      </c>
      <c r="S20" s="21">
        <f t="shared" si="6"/>
        <v>0</v>
      </c>
      <c r="T20" s="21">
        <f t="shared" si="6"/>
        <v>0</v>
      </c>
      <c r="U20" s="21">
        <f t="shared" si="6"/>
        <v>0</v>
      </c>
    </row>
    <row r="21" spans="1:21" ht="15" hidden="1">
      <c r="A21" s="2" t="s">
        <v>66</v>
      </c>
      <c r="B21" s="22">
        <f aca="true" t="shared" si="7" ref="B21:U21">IF(B17&lt;0,ABS(B17/3),0)</f>
        <v>0</v>
      </c>
      <c r="C21" s="22">
        <f t="shared" si="7"/>
        <v>0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0</v>
      </c>
      <c r="N21" s="22">
        <f t="shared" si="7"/>
        <v>0</v>
      </c>
      <c r="O21" s="22">
        <f t="shared" si="7"/>
        <v>0</v>
      </c>
      <c r="P21" s="22">
        <f t="shared" si="7"/>
        <v>0</v>
      </c>
      <c r="Q21" s="22">
        <f t="shared" si="7"/>
        <v>0</v>
      </c>
      <c r="R21" s="22">
        <f t="shared" si="7"/>
        <v>0</v>
      </c>
      <c r="S21" s="22">
        <f t="shared" si="7"/>
        <v>0</v>
      </c>
      <c r="T21" s="22">
        <f t="shared" si="7"/>
        <v>0</v>
      </c>
      <c r="U21" s="22">
        <f t="shared" si="7"/>
        <v>0</v>
      </c>
    </row>
    <row r="22" spans="1:21" ht="15" hidden="1">
      <c r="A22" s="2" t="s">
        <v>77</v>
      </c>
      <c r="B22" s="22">
        <f aca="true" t="shared" si="8" ref="B22:U22">IF(B6&gt;8.5,ROUND(2*B21*0.5,0)/2,0)</f>
        <v>0</v>
      </c>
      <c r="C22" s="22">
        <f t="shared" si="8"/>
        <v>0</v>
      </c>
      <c r="D22" s="22">
        <f t="shared" si="8"/>
        <v>0</v>
      </c>
      <c r="E22" s="22">
        <f t="shared" si="8"/>
        <v>0</v>
      </c>
      <c r="F22" s="22">
        <f t="shared" si="8"/>
        <v>0</v>
      </c>
      <c r="G22" s="22">
        <f t="shared" si="8"/>
        <v>0</v>
      </c>
      <c r="H22" s="22">
        <f t="shared" si="8"/>
        <v>0</v>
      </c>
      <c r="I22" s="22">
        <f t="shared" si="8"/>
        <v>0</v>
      </c>
      <c r="J22" s="22">
        <f t="shared" si="8"/>
        <v>0</v>
      </c>
      <c r="K22" s="22">
        <f t="shared" si="8"/>
        <v>0</v>
      </c>
      <c r="L22" s="22">
        <f t="shared" si="8"/>
        <v>0</v>
      </c>
      <c r="M22" s="22">
        <f t="shared" si="8"/>
        <v>0</v>
      </c>
      <c r="N22" s="22">
        <f t="shared" si="8"/>
        <v>0</v>
      </c>
      <c r="O22" s="22">
        <f t="shared" si="8"/>
        <v>0</v>
      </c>
      <c r="P22" s="22">
        <f t="shared" si="8"/>
        <v>0</v>
      </c>
      <c r="Q22" s="22">
        <f t="shared" si="8"/>
        <v>0</v>
      </c>
      <c r="R22" s="22">
        <f t="shared" si="8"/>
        <v>0</v>
      </c>
      <c r="S22" s="22">
        <f t="shared" si="8"/>
        <v>0</v>
      </c>
      <c r="T22" s="22">
        <f t="shared" si="8"/>
        <v>0</v>
      </c>
      <c r="U22" s="22">
        <f t="shared" si="8"/>
        <v>0</v>
      </c>
    </row>
    <row r="23" spans="1:21" ht="15" hidden="1">
      <c r="A23" s="2" t="s">
        <v>68</v>
      </c>
      <c r="B23" s="22">
        <f aca="true" t="shared" si="9" ref="B23:U23">IF(B6&lt;9,IF(B6&gt;4.5,ROUND(2*B21,0)/2,0),0)</f>
        <v>0</v>
      </c>
      <c r="C23" s="22">
        <f t="shared" si="9"/>
        <v>0</v>
      </c>
      <c r="D23" s="22">
        <f t="shared" si="9"/>
        <v>0</v>
      </c>
      <c r="E23" s="22">
        <f t="shared" si="9"/>
        <v>0</v>
      </c>
      <c r="F23" s="22">
        <f t="shared" si="9"/>
        <v>0</v>
      </c>
      <c r="G23" s="22">
        <f t="shared" si="9"/>
        <v>0</v>
      </c>
      <c r="H23" s="22">
        <f t="shared" si="9"/>
        <v>0</v>
      </c>
      <c r="I23" s="22">
        <f t="shared" si="9"/>
        <v>0</v>
      </c>
      <c r="J23" s="22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22">
        <f t="shared" si="9"/>
        <v>0</v>
      </c>
      <c r="Q23" s="22">
        <f t="shared" si="9"/>
        <v>0</v>
      </c>
      <c r="R23" s="22">
        <f t="shared" si="9"/>
        <v>0</v>
      </c>
      <c r="S23" s="22">
        <f t="shared" si="9"/>
        <v>0</v>
      </c>
      <c r="T23" s="22">
        <f t="shared" si="9"/>
        <v>0</v>
      </c>
      <c r="U23" s="22">
        <f t="shared" si="9"/>
        <v>0</v>
      </c>
    </row>
    <row r="24" spans="1:21" ht="15" hidden="1">
      <c r="A24" s="2" t="s">
        <v>69</v>
      </c>
      <c r="B24" s="22">
        <f aca="true" t="shared" si="10" ref="B24:U24">IF(B6&lt;5,IF(B6&gt;2.5,ROUND(2*B21*1.5,0)/2,0),0)</f>
        <v>0</v>
      </c>
      <c r="C24" s="22">
        <f t="shared" si="10"/>
        <v>0</v>
      </c>
      <c r="D24" s="22">
        <f t="shared" si="10"/>
        <v>0</v>
      </c>
      <c r="E24" s="22">
        <f t="shared" si="10"/>
        <v>0</v>
      </c>
      <c r="F24" s="22">
        <f t="shared" si="10"/>
        <v>0</v>
      </c>
      <c r="G24" s="22">
        <f t="shared" si="10"/>
        <v>0</v>
      </c>
      <c r="H24" s="22">
        <f t="shared" si="10"/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22">
        <f t="shared" si="10"/>
        <v>0</v>
      </c>
      <c r="P24" s="22">
        <f t="shared" si="10"/>
        <v>0</v>
      </c>
      <c r="Q24" s="22">
        <f t="shared" si="10"/>
        <v>0</v>
      </c>
      <c r="R24" s="22">
        <f t="shared" si="10"/>
        <v>0</v>
      </c>
      <c r="S24" s="22">
        <f t="shared" si="10"/>
        <v>0</v>
      </c>
      <c r="T24" s="22">
        <f t="shared" si="10"/>
        <v>0</v>
      </c>
      <c r="U24" s="22">
        <f t="shared" si="10"/>
        <v>0</v>
      </c>
    </row>
    <row r="25" spans="1:21" ht="15" hidden="1">
      <c r="A25" s="2" t="s">
        <v>70</v>
      </c>
      <c r="B25" s="22">
        <f aca="true" t="shared" si="11" ref="B25:U25">IF(B6&lt;3,IF(B6&gt;1.5,ROUND(B21*3*2,0)/2,0),0)</f>
        <v>0</v>
      </c>
      <c r="C25" s="22">
        <f t="shared" si="11"/>
        <v>0</v>
      </c>
      <c r="D25" s="22">
        <f t="shared" si="11"/>
        <v>0</v>
      </c>
      <c r="E25" s="22">
        <f t="shared" si="11"/>
        <v>0</v>
      </c>
      <c r="F25" s="22">
        <f t="shared" si="11"/>
        <v>0</v>
      </c>
      <c r="G25" s="22">
        <f t="shared" si="11"/>
        <v>0</v>
      </c>
      <c r="H25" s="22">
        <f t="shared" si="11"/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1"/>
        <v>0</v>
      </c>
      <c r="R25" s="22">
        <f t="shared" si="11"/>
        <v>0</v>
      </c>
      <c r="S25" s="22">
        <f t="shared" si="11"/>
        <v>0</v>
      </c>
      <c r="T25" s="22">
        <f t="shared" si="11"/>
        <v>0</v>
      </c>
      <c r="U25" s="22">
        <f t="shared" si="11"/>
        <v>0</v>
      </c>
    </row>
    <row r="26" spans="1:21" ht="15" hidden="1">
      <c r="A26" s="2" t="s">
        <v>71</v>
      </c>
      <c r="B26" s="22">
        <f aca="true" t="shared" si="12" ref="B26:U26">IF(B6&lt;2,ROUND(B21*4*2,0)/2,0)</f>
        <v>0</v>
      </c>
      <c r="C26" s="22">
        <f t="shared" si="12"/>
        <v>0</v>
      </c>
      <c r="D26" s="22">
        <f t="shared" si="12"/>
        <v>0</v>
      </c>
      <c r="E26" s="22">
        <f t="shared" si="12"/>
        <v>0</v>
      </c>
      <c r="F26" s="22">
        <f t="shared" si="12"/>
        <v>0</v>
      </c>
      <c r="G26" s="22">
        <f t="shared" si="12"/>
        <v>0</v>
      </c>
      <c r="H26" s="22">
        <f t="shared" si="12"/>
        <v>0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0</v>
      </c>
      <c r="P26" s="22">
        <f t="shared" si="12"/>
        <v>0</v>
      </c>
      <c r="Q26" s="22">
        <f t="shared" si="12"/>
        <v>0</v>
      </c>
      <c r="R26" s="22">
        <f t="shared" si="12"/>
        <v>0</v>
      </c>
      <c r="S26" s="22">
        <f t="shared" si="12"/>
        <v>0</v>
      </c>
      <c r="T26" s="22">
        <f t="shared" si="12"/>
        <v>0</v>
      </c>
      <c r="U26" s="22">
        <f t="shared" si="12"/>
        <v>0</v>
      </c>
    </row>
    <row r="27" spans="1:21" ht="15" hidden="1">
      <c r="A27" s="2" t="s">
        <v>64</v>
      </c>
      <c r="B27" s="22">
        <f aca="true" t="shared" si="13" ref="B27:U27">IF(B10="D",1,IF(B10="(D)",1,0))</f>
        <v>0</v>
      </c>
      <c r="C27" s="22">
        <f t="shared" si="13"/>
        <v>0</v>
      </c>
      <c r="D27" s="22">
        <f t="shared" si="13"/>
        <v>0</v>
      </c>
      <c r="E27" s="22">
        <f t="shared" si="13"/>
        <v>0</v>
      </c>
      <c r="F27" s="22">
        <f t="shared" si="13"/>
        <v>0</v>
      </c>
      <c r="G27" s="22">
        <f t="shared" si="13"/>
        <v>0</v>
      </c>
      <c r="H27" s="22">
        <f t="shared" si="13"/>
        <v>0</v>
      </c>
      <c r="I27" s="22">
        <f t="shared" si="13"/>
        <v>0</v>
      </c>
      <c r="J27" s="22">
        <f t="shared" si="13"/>
        <v>0</v>
      </c>
      <c r="K27" s="22">
        <f t="shared" si="13"/>
        <v>0</v>
      </c>
      <c r="L27" s="22">
        <f t="shared" si="13"/>
        <v>0</v>
      </c>
      <c r="M27" s="22">
        <f t="shared" si="13"/>
        <v>0</v>
      </c>
      <c r="N27" s="22">
        <f t="shared" si="13"/>
        <v>0</v>
      </c>
      <c r="O27" s="22">
        <f t="shared" si="13"/>
        <v>0</v>
      </c>
      <c r="P27" s="22">
        <f t="shared" si="13"/>
        <v>0</v>
      </c>
      <c r="Q27" s="22">
        <f t="shared" si="13"/>
        <v>0</v>
      </c>
      <c r="R27" s="22">
        <f t="shared" si="13"/>
        <v>0</v>
      </c>
      <c r="S27" s="22">
        <f t="shared" si="13"/>
        <v>0</v>
      </c>
      <c r="T27" s="22">
        <f t="shared" si="13"/>
        <v>0</v>
      </c>
      <c r="U27" s="22">
        <f t="shared" si="13"/>
        <v>0</v>
      </c>
    </row>
    <row r="28" spans="1:21" ht="15" hidden="1">
      <c r="A28" s="2" t="s">
        <v>65</v>
      </c>
      <c r="B28" s="22">
        <f aca="true" t="shared" si="14" ref="B28:U28">IF(B45&gt;0,IF(ROUNDDOWN(B31,0)/2&gt;B45,B45,ROUNDDOWN(B31,0)/2),0)</f>
        <v>0</v>
      </c>
      <c r="C28" s="22">
        <f t="shared" si="14"/>
        <v>0</v>
      </c>
      <c r="D28" s="22">
        <f t="shared" si="14"/>
        <v>0</v>
      </c>
      <c r="E28" s="22">
        <f t="shared" si="14"/>
        <v>0</v>
      </c>
      <c r="F28" s="22">
        <f t="shared" si="14"/>
        <v>0</v>
      </c>
      <c r="G28" s="22">
        <f t="shared" si="14"/>
        <v>0</v>
      </c>
      <c r="H28" s="22">
        <f t="shared" si="14"/>
        <v>0</v>
      </c>
      <c r="I28" s="22">
        <f t="shared" si="14"/>
        <v>0</v>
      </c>
      <c r="J28" s="22">
        <f t="shared" si="14"/>
        <v>0</v>
      </c>
      <c r="K28" s="22">
        <f t="shared" si="14"/>
        <v>0</v>
      </c>
      <c r="L28" s="22">
        <f t="shared" si="14"/>
        <v>0</v>
      </c>
      <c r="M28" s="22">
        <f t="shared" si="14"/>
        <v>0</v>
      </c>
      <c r="N28" s="22">
        <f t="shared" si="14"/>
        <v>0</v>
      </c>
      <c r="O28" s="22">
        <f t="shared" si="14"/>
        <v>0</v>
      </c>
      <c r="P28" s="22">
        <f t="shared" si="14"/>
        <v>0</v>
      </c>
      <c r="Q28" s="22">
        <f t="shared" si="14"/>
        <v>0</v>
      </c>
      <c r="R28" s="22">
        <f t="shared" si="14"/>
        <v>0</v>
      </c>
      <c r="S28" s="22">
        <f t="shared" si="14"/>
        <v>0</v>
      </c>
      <c r="T28" s="22">
        <f t="shared" si="14"/>
        <v>0</v>
      </c>
      <c r="U28" s="22">
        <f t="shared" si="14"/>
        <v>0</v>
      </c>
    </row>
    <row r="29" spans="1:21" s="12" customFormat="1" ht="15" hidden="1">
      <c r="A29" s="14" t="s">
        <v>17</v>
      </c>
      <c r="B29" s="21">
        <f aca="true" t="shared" si="15" ref="B29:U29">SUM(B19:B28)-B21</f>
        <v>0</v>
      </c>
      <c r="C29" s="21">
        <f t="shared" si="15"/>
        <v>0</v>
      </c>
      <c r="D29" s="21">
        <f t="shared" si="15"/>
        <v>0</v>
      </c>
      <c r="E29" s="21">
        <f t="shared" si="15"/>
        <v>0</v>
      </c>
      <c r="F29" s="21">
        <f t="shared" si="15"/>
        <v>0</v>
      </c>
      <c r="G29" s="21">
        <f t="shared" si="15"/>
        <v>0</v>
      </c>
      <c r="H29" s="21">
        <f t="shared" si="15"/>
        <v>0</v>
      </c>
      <c r="I29" s="21">
        <f t="shared" si="15"/>
        <v>0</v>
      </c>
      <c r="J29" s="21">
        <f t="shared" si="15"/>
        <v>0</v>
      </c>
      <c r="K29" s="21">
        <f t="shared" si="15"/>
        <v>0</v>
      </c>
      <c r="L29" s="21">
        <f t="shared" si="15"/>
        <v>0</v>
      </c>
      <c r="M29" s="21">
        <f t="shared" si="15"/>
        <v>0</v>
      </c>
      <c r="N29" s="21">
        <f t="shared" si="15"/>
        <v>0</v>
      </c>
      <c r="O29" s="21">
        <f t="shared" si="15"/>
        <v>0</v>
      </c>
      <c r="P29" s="21">
        <f t="shared" si="15"/>
        <v>0</v>
      </c>
      <c r="Q29" s="21">
        <f t="shared" si="15"/>
        <v>0</v>
      </c>
      <c r="R29" s="21">
        <f t="shared" si="15"/>
        <v>0</v>
      </c>
      <c r="S29" s="21">
        <f t="shared" si="15"/>
        <v>0</v>
      </c>
      <c r="T29" s="21">
        <f t="shared" si="15"/>
        <v>0</v>
      </c>
      <c r="U29" s="21">
        <f t="shared" si="15"/>
        <v>0</v>
      </c>
    </row>
    <row r="30" spans="1:21" ht="15">
      <c r="A30" s="2" t="s">
        <v>18</v>
      </c>
      <c r="C30" s="22">
        <f aca="true" t="shared" si="16" ref="C30:U30">IF(B49&lt;0,ROUND(-B49+(4*B50),1),0)</f>
        <v>0</v>
      </c>
      <c r="D30" s="22">
        <f t="shared" si="16"/>
        <v>0</v>
      </c>
      <c r="E30" s="22">
        <f t="shared" si="16"/>
        <v>0</v>
      </c>
      <c r="F30" s="22">
        <f t="shared" si="16"/>
        <v>0</v>
      </c>
      <c r="G30" s="22">
        <f t="shared" si="16"/>
        <v>0</v>
      </c>
      <c r="H30" s="22">
        <f t="shared" si="16"/>
        <v>0</v>
      </c>
      <c r="I30" s="22">
        <f t="shared" si="16"/>
        <v>0</v>
      </c>
      <c r="J30" s="22">
        <f t="shared" si="16"/>
        <v>0</v>
      </c>
      <c r="K30" s="22">
        <f t="shared" si="16"/>
        <v>0</v>
      </c>
      <c r="L30" s="22">
        <f t="shared" si="16"/>
        <v>0</v>
      </c>
      <c r="M30" s="22">
        <f t="shared" si="16"/>
        <v>0</v>
      </c>
      <c r="N30" s="22">
        <f t="shared" si="16"/>
        <v>0</v>
      </c>
      <c r="O30" s="22">
        <f t="shared" si="16"/>
        <v>0</v>
      </c>
      <c r="P30" s="22">
        <f t="shared" si="16"/>
        <v>0</v>
      </c>
      <c r="Q30" s="22">
        <f t="shared" si="16"/>
        <v>0</v>
      </c>
      <c r="R30" s="22">
        <f t="shared" si="16"/>
        <v>0</v>
      </c>
      <c r="S30" s="22">
        <f t="shared" si="16"/>
        <v>0</v>
      </c>
      <c r="T30" s="22">
        <f t="shared" si="16"/>
        <v>0</v>
      </c>
      <c r="U30" s="22">
        <f t="shared" si="16"/>
        <v>0</v>
      </c>
    </row>
    <row r="31" ht="15">
      <c r="A31" s="2" t="s">
        <v>19</v>
      </c>
    </row>
    <row r="32" spans="1:21" ht="15" hidden="1">
      <c r="A32" s="2" t="s">
        <v>67</v>
      </c>
      <c r="B32" s="22">
        <f aca="true" t="shared" si="17" ref="B32:U32">IF(B17&gt;0,(B17-B16)/3,0)</f>
        <v>0</v>
      </c>
      <c r="C32" s="22">
        <f t="shared" si="17"/>
        <v>0</v>
      </c>
      <c r="D32" s="22">
        <f t="shared" si="17"/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  <c r="P32" s="22">
        <f t="shared" si="17"/>
        <v>0</v>
      </c>
      <c r="Q32" s="22">
        <f t="shared" si="17"/>
        <v>0</v>
      </c>
      <c r="R32" s="22">
        <f t="shared" si="17"/>
        <v>0</v>
      </c>
      <c r="S32" s="22">
        <f t="shared" si="17"/>
        <v>0</v>
      </c>
      <c r="T32" s="22">
        <f t="shared" si="17"/>
        <v>0</v>
      </c>
      <c r="U32" s="22">
        <f t="shared" si="17"/>
        <v>0</v>
      </c>
    </row>
    <row r="33" spans="1:21" ht="15" hidden="1">
      <c r="A33" s="2" t="s">
        <v>72</v>
      </c>
      <c r="B33" s="22">
        <f aca="true" t="shared" si="18" ref="B33:U33">IF(B6&gt;8.5,ROUND(2*B32*0.5,0)/2,0)</f>
        <v>0</v>
      </c>
      <c r="C33" s="22">
        <f t="shared" si="18"/>
        <v>0</v>
      </c>
      <c r="D33" s="22">
        <f t="shared" si="18"/>
        <v>0</v>
      </c>
      <c r="E33" s="22">
        <f t="shared" si="18"/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  <c r="P33" s="22">
        <f t="shared" si="18"/>
        <v>0</v>
      </c>
      <c r="Q33" s="22">
        <f t="shared" si="18"/>
        <v>0</v>
      </c>
      <c r="R33" s="22">
        <f t="shared" si="18"/>
        <v>0</v>
      </c>
      <c r="S33" s="22">
        <f t="shared" si="18"/>
        <v>0</v>
      </c>
      <c r="T33" s="22">
        <f t="shared" si="18"/>
        <v>0</v>
      </c>
      <c r="U33" s="22">
        <f t="shared" si="18"/>
        <v>0</v>
      </c>
    </row>
    <row r="34" spans="1:21" ht="15" hidden="1">
      <c r="A34" s="2" t="s">
        <v>73</v>
      </c>
      <c r="B34" s="22">
        <f aca="true" t="shared" si="19" ref="B34:U34">IF(B6&lt;9,IF(B6&gt;4.5,ROUND(2*B32,0)/2,0),0)</f>
        <v>0</v>
      </c>
      <c r="C34" s="22">
        <f t="shared" si="19"/>
        <v>0</v>
      </c>
      <c r="D34" s="22">
        <f t="shared" si="19"/>
        <v>0</v>
      </c>
      <c r="E34" s="22">
        <f t="shared" si="19"/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  <c r="P34" s="22">
        <f t="shared" si="19"/>
        <v>0</v>
      </c>
      <c r="Q34" s="22">
        <f t="shared" si="19"/>
        <v>0</v>
      </c>
      <c r="R34" s="22">
        <f t="shared" si="19"/>
        <v>0</v>
      </c>
      <c r="S34" s="22">
        <f t="shared" si="19"/>
        <v>0</v>
      </c>
      <c r="T34" s="22">
        <f t="shared" si="19"/>
        <v>0</v>
      </c>
      <c r="U34" s="22">
        <f t="shared" si="19"/>
        <v>0</v>
      </c>
    </row>
    <row r="35" spans="1:21" ht="15" hidden="1">
      <c r="A35" s="2" t="s">
        <v>74</v>
      </c>
      <c r="B35" s="22">
        <f aca="true" t="shared" si="20" ref="B35:U35">IF(B6&lt;5,IF(B6&gt;2.5,ROUND(2*B32*1.5,0)/2,0),0)</f>
        <v>0</v>
      </c>
      <c r="C35" s="22">
        <f t="shared" si="20"/>
        <v>0</v>
      </c>
      <c r="D35" s="22">
        <f t="shared" si="20"/>
        <v>0</v>
      </c>
      <c r="E35" s="22">
        <f t="shared" si="20"/>
        <v>0</v>
      </c>
      <c r="F35" s="22">
        <f t="shared" si="20"/>
        <v>0</v>
      </c>
      <c r="G35" s="22">
        <f t="shared" si="20"/>
        <v>0</v>
      </c>
      <c r="H35" s="22">
        <f t="shared" si="20"/>
        <v>0</v>
      </c>
      <c r="I35" s="22">
        <f t="shared" si="20"/>
        <v>0</v>
      </c>
      <c r="J35" s="22">
        <f t="shared" si="20"/>
        <v>0</v>
      </c>
      <c r="K35" s="22">
        <f t="shared" si="20"/>
        <v>0</v>
      </c>
      <c r="L35" s="22">
        <f t="shared" si="20"/>
        <v>0</v>
      </c>
      <c r="M35" s="22">
        <f t="shared" si="20"/>
        <v>0</v>
      </c>
      <c r="N35" s="22">
        <f t="shared" si="20"/>
        <v>0</v>
      </c>
      <c r="O35" s="22">
        <f t="shared" si="20"/>
        <v>0</v>
      </c>
      <c r="P35" s="22">
        <f t="shared" si="20"/>
        <v>0</v>
      </c>
      <c r="Q35" s="22">
        <f t="shared" si="20"/>
        <v>0</v>
      </c>
      <c r="R35" s="22">
        <f t="shared" si="20"/>
        <v>0</v>
      </c>
      <c r="S35" s="22">
        <f t="shared" si="20"/>
        <v>0</v>
      </c>
      <c r="T35" s="22">
        <f t="shared" si="20"/>
        <v>0</v>
      </c>
      <c r="U35" s="22">
        <f t="shared" si="20"/>
        <v>0</v>
      </c>
    </row>
    <row r="36" spans="1:21" ht="15" hidden="1">
      <c r="A36" s="2" t="s">
        <v>75</v>
      </c>
      <c r="B36" s="22">
        <f aca="true" t="shared" si="21" ref="B36:U36">IF(B6&lt;3,IF(B6&gt;1.5,ROUND(2*B32*3,0)/2,0),0)</f>
        <v>0</v>
      </c>
      <c r="C36" s="22">
        <f t="shared" si="21"/>
        <v>0</v>
      </c>
      <c r="D36" s="22">
        <f t="shared" si="21"/>
        <v>0</v>
      </c>
      <c r="E36" s="22">
        <f t="shared" si="21"/>
        <v>0</v>
      </c>
      <c r="F36" s="22">
        <f t="shared" si="21"/>
        <v>0</v>
      </c>
      <c r="G36" s="22">
        <f t="shared" si="21"/>
        <v>0</v>
      </c>
      <c r="H36" s="22">
        <f t="shared" si="21"/>
        <v>0</v>
      </c>
      <c r="I36" s="22">
        <f t="shared" si="21"/>
        <v>0</v>
      </c>
      <c r="J36" s="22">
        <f t="shared" si="21"/>
        <v>0</v>
      </c>
      <c r="K36" s="22">
        <f t="shared" si="21"/>
        <v>0</v>
      </c>
      <c r="L36" s="22">
        <f t="shared" si="21"/>
        <v>0</v>
      </c>
      <c r="M36" s="22">
        <f t="shared" si="21"/>
        <v>0</v>
      </c>
      <c r="N36" s="22">
        <f t="shared" si="21"/>
        <v>0</v>
      </c>
      <c r="O36" s="22">
        <f t="shared" si="21"/>
        <v>0</v>
      </c>
      <c r="P36" s="22">
        <f t="shared" si="21"/>
        <v>0</v>
      </c>
      <c r="Q36" s="22">
        <f t="shared" si="21"/>
        <v>0</v>
      </c>
      <c r="R36" s="22">
        <f t="shared" si="21"/>
        <v>0</v>
      </c>
      <c r="S36" s="22">
        <f t="shared" si="21"/>
        <v>0</v>
      </c>
      <c r="T36" s="22">
        <f t="shared" si="21"/>
        <v>0</v>
      </c>
      <c r="U36" s="22">
        <f t="shared" si="21"/>
        <v>0</v>
      </c>
    </row>
    <row r="37" spans="1:21" ht="15" hidden="1">
      <c r="A37" s="2" t="s">
        <v>76</v>
      </c>
      <c r="B37" s="22">
        <f aca="true" t="shared" si="22" ref="B37:U37">IF(B6&lt;2,ROUND(2*B32*4,0)/2,0)</f>
        <v>0</v>
      </c>
      <c r="C37" s="22">
        <f t="shared" si="22"/>
        <v>0</v>
      </c>
      <c r="D37" s="22">
        <f t="shared" si="22"/>
        <v>0</v>
      </c>
      <c r="E37" s="22">
        <f t="shared" si="22"/>
        <v>0</v>
      </c>
      <c r="F37" s="22">
        <f t="shared" si="22"/>
        <v>0</v>
      </c>
      <c r="G37" s="22">
        <f t="shared" si="22"/>
        <v>0</v>
      </c>
      <c r="H37" s="22">
        <f t="shared" si="22"/>
        <v>0</v>
      </c>
      <c r="I37" s="22">
        <f t="shared" si="22"/>
        <v>0</v>
      </c>
      <c r="J37" s="22">
        <f t="shared" si="22"/>
        <v>0</v>
      </c>
      <c r="K37" s="22">
        <f t="shared" si="22"/>
        <v>0</v>
      </c>
      <c r="L37" s="22">
        <f t="shared" si="22"/>
        <v>0</v>
      </c>
      <c r="M37" s="22">
        <f t="shared" si="22"/>
        <v>0</v>
      </c>
      <c r="N37" s="22">
        <f t="shared" si="22"/>
        <v>0</v>
      </c>
      <c r="O37" s="22">
        <f t="shared" si="22"/>
        <v>0</v>
      </c>
      <c r="P37" s="22">
        <f t="shared" si="22"/>
        <v>0</v>
      </c>
      <c r="Q37" s="22">
        <f t="shared" si="22"/>
        <v>0</v>
      </c>
      <c r="R37" s="22">
        <f t="shared" si="22"/>
        <v>0</v>
      </c>
      <c r="S37" s="22">
        <f t="shared" si="22"/>
        <v>0</v>
      </c>
      <c r="T37" s="22">
        <f t="shared" si="22"/>
        <v>0</v>
      </c>
      <c r="U37" s="22">
        <f t="shared" si="22"/>
        <v>0</v>
      </c>
    </row>
    <row r="38" spans="1:21" ht="15" hidden="1">
      <c r="A38" s="2" t="s">
        <v>79</v>
      </c>
      <c r="B38" s="22">
        <f aca="true" t="shared" si="23" ref="B38:U38">ROUND(2*B16/6,0)/2</f>
        <v>0</v>
      </c>
      <c r="C38" s="22">
        <f t="shared" si="23"/>
        <v>0</v>
      </c>
      <c r="D38" s="22">
        <f t="shared" si="23"/>
        <v>0</v>
      </c>
      <c r="E38" s="22">
        <f t="shared" si="23"/>
        <v>0</v>
      </c>
      <c r="F38" s="22">
        <f t="shared" si="23"/>
        <v>0</v>
      </c>
      <c r="G38" s="22">
        <f t="shared" si="23"/>
        <v>0</v>
      </c>
      <c r="H38" s="22">
        <f t="shared" si="23"/>
        <v>0</v>
      </c>
      <c r="I38" s="22">
        <f t="shared" si="23"/>
        <v>0</v>
      </c>
      <c r="J38" s="22">
        <f t="shared" si="23"/>
        <v>0</v>
      </c>
      <c r="K38" s="22">
        <f t="shared" si="23"/>
        <v>0</v>
      </c>
      <c r="L38" s="22">
        <f t="shared" si="23"/>
        <v>0</v>
      </c>
      <c r="M38" s="22">
        <f t="shared" si="23"/>
        <v>0</v>
      </c>
      <c r="N38" s="22">
        <f t="shared" si="23"/>
        <v>0</v>
      </c>
      <c r="O38" s="22">
        <f t="shared" si="23"/>
        <v>0</v>
      </c>
      <c r="P38" s="22">
        <f t="shared" si="23"/>
        <v>0</v>
      </c>
      <c r="Q38" s="22">
        <f t="shared" si="23"/>
        <v>0</v>
      </c>
      <c r="R38" s="22">
        <f t="shared" si="23"/>
        <v>0</v>
      </c>
      <c r="S38" s="22">
        <f t="shared" si="23"/>
        <v>0</v>
      </c>
      <c r="T38" s="22">
        <f t="shared" si="23"/>
        <v>0</v>
      </c>
      <c r="U38" s="22">
        <f t="shared" si="23"/>
        <v>0</v>
      </c>
    </row>
    <row r="39" spans="1:21" ht="15" hidden="1">
      <c r="A39" s="2" t="s">
        <v>59</v>
      </c>
      <c r="B39" s="22">
        <f aca="true" t="shared" si="24" ref="B39:U39">IF(B10="C",3,IF(B10="(C)",3,0))</f>
        <v>0</v>
      </c>
      <c r="C39" s="22">
        <f t="shared" si="24"/>
        <v>0</v>
      </c>
      <c r="D39" s="22">
        <f t="shared" si="24"/>
        <v>0</v>
      </c>
      <c r="E39" s="22">
        <f t="shared" si="24"/>
        <v>0</v>
      </c>
      <c r="F39" s="22">
        <f t="shared" si="24"/>
        <v>0</v>
      </c>
      <c r="G39" s="22">
        <f t="shared" si="24"/>
        <v>0</v>
      </c>
      <c r="H39" s="22">
        <f t="shared" si="24"/>
        <v>0</v>
      </c>
      <c r="I39" s="22">
        <f t="shared" si="24"/>
        <v>0</v>
      </c>
      <c r="J39" s="22">
        <f t="shared" si="24"/>
        <v>0</v>
      </c>
      <c r="K39" s="22">
        <f t="shared" si="24"/>
        <v>0</v>
      </c>
      <c r="L39" s="22">
        <f t="shared" si="24"/>
        <v>0</v>
      </c>
      <c r="M39" s="22">
        <f t="shared" si="24"/>
        <v>0</v>
      </c>
      <c r="N39" s="22">
        <f t="shared" si="24"/>
        <v>0</v>
      </c>
      <c r="O39" s="22">
        <f t="shared" si="24"/>
        <v>0</v>
      </c>
      <c r="P39" s="22">
        <f t="shared" si="24"/>
        <v>0</v>
      </c>
      <c r="Q39" s="22">
        <f t="shared" si="24"/>
        <v>0</v>
      </c>
      <c r="R39" s="22">
        <f t="shared" si="24"/>
        <v>0</v>
      </c>
      <c r="S39" s="22">
        <f t="shared" si="24"/>
        <v>0</v>
      </c>
      <c r="T39" s="22">
        <f t="shared" si="24"/>
        <v>0</v>
      </c>
      <c r="U39" s="22">
        <f t="shared" si="24"/>
        <v>0</v>
      </c>
    </row>
    <row r="40" spans="1:21" ht="15" hidden="1">
      <c r="A40" s="2" t="s">
        <v>60</v>
      </c>
      <c r="B40" s="22">
        <f aca="true" t="shared" si="25" ref="B40:U40">IF(B10="(I)",IF(B17&gt;-1,3,0),0)</f>
        <v>0</v>
      </c>
      <c r="C40" s="22">
        <f t="shared" si="25"/>
        <v>0</v>
      </c>
      <c r="D40" s="22">
        <f t="shared" si="25"/>
        <v>0</v>
      </c>
      <c r="E40" s="22">
        <f t="shared" si="25"/>
        <v>0</v>
      </c>
      <c r="F40" s="22">
        <f t="shared" si="25"/>
        <v>0</v>
      </c>
      <c r="G40" s="22">
        <f t="shared" si="25"/>
        <v>0</v>
      </c>
      <c r="H40" s="22">
        <f t="shared" si="25"/>
        <v>0</v>
      </c>
      <c r="I40" s="22">
        <f t="shared" si="25"/>
        <v>0</v>
      </c>
      <c r="J40" s="22">
        <f t="shared" si="25"/>
        <v>0</v>
      </c>
      <c r="K40" s="22">
        <f t="shared" si="25"/>
        <v>0</v>
      </c>
      <c r="L40" s="22">
        <f t="shared" si="25"/>
        <v>0</v>
      </c>
      <c r="M40" s="22">
        <f t="shared" si="25"/>
        <v>0</v>
      </c>
      <c r="N40" s="22">
        <f t="shared" si="25"/>
        <v>0</v>
      </c>
      <c r="O40" s="22">
        <f t="shared" si="25"/>
        <v>0</v>
      </c>
      <c r="P40" s="22">
        <f t="shared" si="25"/>
        <v>0</v>
      </c>
      <c r="Q40" s="22">
        <f t="shared" si="25"/>
        <v>0</v>
      </c>
      <c r="R40" s="22">
        <f t="shared" si="25"/>
        <v>0</v>
      </c>
      <c r="S40" s="22">
        <f t="shared" si="25"/>
        <v>0</v>
      </c>
      <c r="T40" s="22">
        <f t="shared" si="25"/>
        <v>0</v>
      </c>
      <c r="U40" s="22">
        <f t="shared" si="25"/>
        <v>0</v>
      </c>
    </row>
    <row r="41" spans="1:21" ht="15" hidden="1">
      <c r="A41" s="2" t="s">
        <v>61</v>
      </c>
      <c r="B41" s="22">
        <f aca="true" t="shared" si="26" ref="B41:U41">IF(B10="(C)",IF(B17&gt;-1,3,0),0)</f>
        <v>0</v>
      </c>
      <c r="C41" s="22">
        <f t="shared" si="26"/>
        <v>0</v>
      </c>
      <c r="D41" s="22">
        <f t="shared" si="26"/>
        <v>0</v>
      </c>
      <c r="E41" s="22">
        <f t="shared" si="26"/>
        <v>0</v>
      </c>
      <c r="F41" s="22">
        <f t="shared" si="26"/>
        <v>0</v>
      </c>
      <c r="G41" s="22">
        <f t="shared" si="26"/>
        <v>0</v>
      </c>
      <c r="H41" s="22">
        <f t="shared" si="26"/>
        <v>0</v>
      </c>
      <c r="I41" s="22">
        <f t="shared" si="26"/>
        <v>0</v>
      </c>
      <c r="J41" s="22">
        <f t="shared" si="26"/>
        <v>0</v>
      </c>
      <c r="K41" s="22">
        <f t="shared" si="26"/>
        <v>0</v>
      </c>
      <c r="L41" s="22">
        <f t="shared" si="26"/>
        <v>0</v>
      </c>
      <c r="M41" s="22">
        <f t="shared" si="26"/>
        <v>0</v>
      </c>
      <c r="N41" s="22">
        <f t="shared" si="26"/>
        <v>0</v>
      </c>
      <c r="O41" s="22">
        <f t="shared" si="26"/>
        <v>0</v>
      </c>
      <c r="P41" s="22">
        <f t="shared" si="26"/>
        <v>0</v>
      </c>
      <c r="Q41" s="22">
        <f t="shared" si="26"/>
        <v>0</v>
      </c>
      <c r="R41" s="22">
        <f t="shared" si="26"/>
        <v>0</v>
      </c>
      <c r="S41" s="22">
        <f t="shared" si="26"/>
        <v>0</v>
      </c>
      <c r="T41" s="22">
        <f t="shared" si="26"/>
        <v>0</v>
      </c>
      <c r="U41" s="22">
        <f t="shared" si="26"/>
        <v>0</v>
      </c>
    </row>
    <row r="42" spans="1:21" ht="15" hidden="1">
      <c r="A42" s="2" t="s">
        <v>62</v>
      </c>
      <c r="B42" s="22">
        <f aca="true" t="shared" si="27" ref="B42:U42">IF(B10="(D)",IF(B17&gt;-1,3,0),0)</f>
        <v>0</v>
      </c>
      <c r="C42" s="22">
        <f t="shared" si="27"/>
        <v>0</v>
      </c>
      <c r="D42" s="22">
        <f t="shared" si="27"/>
        <v>0</v>
      </c>
      <c r="E42" s="22">
        <f t="shared" si="27"/>
        <v>0</v>
      </c>
      <c r="F42" s="22">
        <f t="shared" si="27"/>
        <v>0</v>
      </c>
      <c r="G42" s="22">
        <f t="shared" si="27"/>
        <v>0</v>
      </c>
      <c r="H42" s="22">
        <f t="shared" si="27"/>
        <v>0</v>
      </c>
      <c r="I42" s="22">
        <f t="shared" si="27"/>
        <v>0</v>
      </c>
      <c r="J42" s="22">
        <f t="shared" si="27"/>
        <v>0</v>
      </c>
      <c r="K42" s="22">
        <f t="shared" si="27"/>
        <v>0</v>
      </c>
      <c r="L42" s="22">
        <f t="shared" si="27"/>
        <v>0</v>
      </c>
      <c r="M42" s="22">
        <f t="shared" si="27"/>
        <v>0</v>
      </c>
      <c r="N42" s="22">
        <f t="shared" si="27"/>
        <v>0</v>
      </c>
      <c r="O42" s="22">
        <f t="shared" si="27"/>
        <v>0</v>
      </c>
      <c r="P42" s="22">
        <f t="shared" si="27"/>
        <v>0</v>
      </c>
      <c r="Q42" s="22">
        <f t="shared" si="27"/>
        <v>0</v>
      </c>
      <c r="R42" s="22">
        <f t="shared" si="27"/>
        <v>0</v>
      </c>
      <c r="S42" s="22">
        <f t="shared" si="27"/>
        <v>0</v>
      </c>
      <c r="T42" s="22">
        <f t="shared" si="27"/>
        <v>0</v>
      </c>
      <c r="U42" s="22">
        <f t="shared" si="27"/>
        <v>0</v>
      </c>
    </row>
    <row r="43" spans="1:21" ht="15" hidden="1">
      <c r="A43" s="2" t="s">
        <v>63</v>
      </c>
      <c r="B43" s="22">
        <f aca="true" t="shared" si="28" ref="B43:U43">IF(B10="(C)",IF(B12&gt;0,B12,0),0)</f>
        <v>0</v>
      </c>
      <c r="C43" s="22">
        <f t="shared" si="28"/>
        <v>0</v>
      </c>
      <c r="D43" s="22">
        <f t="shared" si="28"/>
        <v>0</v>
      </c>
      <c r="E43" s="22">
        <f t="shared" si="28"/>
        <v>0</v>
      </c>
      <c r="F43" s="22">
        <f t="shared" si="28"/>
        <v>0</v>
      </c>
      <c r="G43" s="22">
        <f t="shared" si="28"/>
        <v>0</v>
      </c>
      <c r="H43" s="22">
        <f t="shared" si="28"/>
        <v>0</v>
      </c>
      <c r="I43" s="22">
        <f t="shared" si="28"/>
        <v>0</v>
      </c>
      <c r="J43" s="22">
        <f t="shared" si="28"/>
        <v>0</v>
      </c>
      <c r="K43" s="22">
        <f t="shared" si="28"/>
        <v>0</v>
      </c>
      <c r="L43" s="22">
        <f t="shared" si="28"/>
        <v>0</v>
      </c>
      <c r="M43" s="22">
        <f t="shared" si="28"/>
        <v>0</v>
      </c>
      <c r="N43" s="22">
        <f t="shared" si="28"/>
        <v>0</v>
      </c>
      <c r="O43" s="22">
        <f t="shared" si="28"/>
        <v>0</v>
      </c>
      <c r="P43" s="22">
        <f t="shared" si="28"/>
        <v>0</v>
      </c>
      <c r="Q43" s="22">
        <f t="shared" si="28"/>
        <v>0</v>
      </c>
      <c r="R43" s="22">
        <f t="shared" si="28"/>
        <v>0</v>
      </c>
      <c r="S43" s="22">
        <f t="shared" si="28"/>
        <v>0</v>
      </c>
      <c r="T43" s="22">
        <f t="shared" si="28"/>
        <v>0</v>
      </c>
      <c r="U43" s="22">
        <f t="shared" si="28"/>
        <v>0</v>
      </c>
    </row>
    <row r="44" ht="15">
      <c r="A44" s="2" t="s">
        <v>53</v>
      </c>
    </row>
    <row r="45" ht="15">
      <c r="A45" s="2" t="s">
        <v>20</v>
      </c>
    </row>
    <row r="46" ht="15">
      <c r="A46" s="2" t="s">
        <v>21</v>
      </c>
    </row>
    <row r="47" s="12" customFormat="1" ht="15">
      <c r="A47" s="14" t="s">
        <v>22</v>
      </c>
    </row>
    <row r="48" spans="1:21" s="12" customFormat="1" ht="15" hidden="1">
      <c r="A48" s="14" t="s">
        <v>23</v>
      </c>
      <c r="B48" s="21">
        <f aca="true" t="shared" si="29" ref="B48:U48">SUM(B30:B47)-B32</f>
        <v>0</v>
      </c>
      <c r="C48" s="21">
        <f t="shared" si="29"/>
        <v>0</v>
      </c>
      <c r="D48" s="21">
        <f t="shared" si="29"/>
        <v>0</v>
      </c>
      <c r="E48" s="21">
        <f t="shared" si="29"/>
        <v>0</v>
      </c>
      <c r="F48" s="21">
        <f t="shared" si="29"/>
        <v>0</v>
      </c>
      <c r="G48" s="21">
        <f t="shared" si="29"/>
        <v>0</v>
      </c>
      <c r="H48" s="21">
        <f t="shared" si="29"/>
        <v>0</v>
      </c>
      <c r="I48" s="21">
        <f t="shared" si="29"/>
        <v>0</v>
      </c>
      <c r="J48" s="21">
        <f t="shared" si="29"/>
        <v>0</v>
      </c>
      <c r="K48" s="21">
        <f t="shared" si="29"/>
        <v>0</v>
      </c>
      <c r="L48" s="21">
        <f t="shared" si="29"/>
        <v>0</v>
      </c>
      <c r="M48" s="21">
        <f t="shared" si="29"/>
        <v>0</v>
      </c>
      <c r="N48" s="21">
        <f t="shared" si="29"/>
        <v>0</v>
      </c>
      <c r="O48" s="21">
        <f t="shared" si="29"/>
        <v>0</v>
      </c>
      <c r="P48" s="21">
        <f t="shared" si="29"/>
        <v>0</v>
      </c>
      <c r="Q48" s="21">
        <f t="shared" si="29"/>
        <v>0</v>
      </c>
      <c r="R48" s="21">
        <f t="shared" si="29"/>
        <v>0</v>
      </c>
      <c r="S48" s="21">
        <f t="shared" si="29"/>
        <v>0</v>
      </c>
      <c r="T48" s="21">
        <f t="shared" si="29"/>
        <v>0</v>
      </c>
      <c r="U48" s="21">
        <f t="shared" si="29"/>
        <v>0</v>
      </c>
    </row>
    <row r="49" spans="1:21" ht="15" hidden="1">
      <c r="A49" s="2" t="s">
        <v>24</v>
      </c>
      <c r="B49" s="22">
        <f aca="true" t="shared" si="30" ref="B49:U49">B29-B48</f>
        <v>0</v>
      </c>
      <c r="C49" s="22">
        <f t="shared" si="30"/>
        <v>0</v>
      </c>
      <c r="D49" s="22">
        <f t="shared" si="30"/>
        <v>0</v>
      </c>
      <c r="E49" s="22">
        <f t="shared" si="30"/>
        <v>0</v>
      </c>
      <c r="F49" s="22">
        <f t="shared" si="30"/>
        <v>0</v>
      </c>
      <c r="G49" s="22">
        <f t="shared" si="30"/>
        <v>0</v>
      </c>
      <c r="H49" s="22">
        <f t="shared" si="30"/>
        <v>0</v>
      </c>
      <c r="I49" s="22">
        <f t="shared" si="30"/>
        <v>0</v>
      </c>
      <c r="J49" s="22">
        <f t="shared" si="30"/>
        <v>0</v>
      </c>
      <c r="K49" s="22">
        <f t="shared" si="30"/>
        <v>0</v>
      </c>
      <c r="L49" s="22">
        <f t="shared" si="30"/>
        <v>0</v>
      </c>
      <c r="M49" s="22">
        <f t="shared" si="30"/>
        <v>0</v>
      </c>
      <c r="N49" s="22">
        <f t="shared" si="30"/>
        <v>0</v>
      </c>
      <c r="O49" s="22">
        <f t="shared" si="30"/>
        <v>0</v>
      </c>
      <c r="P49" s="22">
        <f t="shared" si="30"/>
        <v>0</v>
      </c>
      <c r="Q49" s="22">
        <f t="shared" si="30"/>
        <v>0</v>
      </c>
      <c r="R49" s="22">
        <f t="shared" si="30"/>
        <v>0</v>
      </c>
      <c r="S49" s="22">
        <f t="shared" si="30"/>
        <v>0</v>
      </c>
      <c r="T49" s="22">
        <f t="shared" si="30"/>
        <v>0</v>
      </c>
      <c r="U49" s="22">
        <f t="shared" si="30"/>
        <v>0</v>
      </c>
    </row>
    <row r="50" spans="1:21" ht="15" hidden="1">
      <c r="A50" s="2" t="s">
        <v>25</v>
      </c>
      <c r="B50" s="23">
        <f aca="true" t="shared" si="31" ref="B50:U50">ROUNDDOWN(B49/2,0)/2</f>
        <v>0</v>
      </c>
      <c r="C50" s="23">
        <f t="shared" si="31"/>
        <v>0</v>
      </c>
      <c r="D50" s="23">
        <f t="shared" si="31"/>
        <v>0</v>
      </c>
      <c r="E50" s="23">
        <f t="shared" si="31"/>
        <v>0</v>
      </c>
      <c r="F50" s="23">
        <f t="shared" si="31"/>
        <v>0</v>
      </c>
      <c r="G50" s="23">
        <f t="shared" si="31"/>
        <v>0</v>
      </c>
      <c r="H50" s="23">
        <f t="shared" si="31"/>
        <v>0</v>
      </c>
      <c r="I50" s="23">
        <f t="shared" si="31"/>
        <v>0</v>
      </c>
      <c r="J50" s="23">
        <f t="shared" si="31"/>
        <v>0</v>
      </c>
      <c r="K50" s="23">
        <f t="shared" si="31"/>
        <v>0</v>
      </c>
      <c r="L50" s="23">
        <f t="shared" si="31"/>
        <v>0</v>
      </c>
      <c r="M50" s="23">
        <f t="shared" si="31"/>
        <v>0</v>
      </c>
      <c r="N50" s="23">
        <f t="shared" si="31"/>
        <v>0</v>
      </c>
      <c r="O50" s="23">
        <f t="shared" si="31"/>
        <v>0</v>
      </c>
      <c r="P50" s="23">
        <f t="shared" si="31"/>
        <v>0</v>
      </c>
      <c r="Q50" s="23">
        <f t="shared" si="31"/>
        <v>0</v>
      </c>
      <c r="R50" s="23">
        <f t="shared" si="31"/>
        <v>0</v>
      </c>
      <c r="S50" s="23">
        <f t="shared" si="31"/>
        <v>0</v>
      </c>
      <c r="T50" s="23">
        <f t="shared" si="31"/>
        <v>0</v>
      </c>
      <c r="U50" s="23">
        <f t="shared" si="31"/>
        <v>0</v>
      </c>
    </row>
    <row r="52" spans="2:17" ht="15">
      <c r="B52" s="31" t="s">
        <v>58</v>
      </c>
      <c r="C52" s="15" t="s">
        <v>54</v>
      </c>
      <c r="D52" s="15" t="s">
        <v>55</v>
      </c>
      <c r="E52" s="15" t="s">
        <v>56</v>
      </c>
      <c r="F52" s="15" t="s">
        <v>36</v>
      </c>
      <c r="G52" s="16" t="s">
        <v>37</v>
      </c>
      <c r="I52" s="31" t="s">
        <v>38</v>
      </c>
      <c r="J52" s="15"/>
      <c r="K52" s="16"/>
      <c r="M52" s="27" t="s">
        <v>30</v>
      </c>
      <c r="N52" s="18"/>
      <c r="O52" s="18"/>
      <c r="P52" s="18"/>
      <c r="Q52" s="18"/>
    </row>
    <row r="53" spans="2:17" ht="15">
      <c r="B53" s="17"/>
      <c r="C53" s="18"/>
      <c r="F53" s="18"/>
      <c r="G53" s="32"/>
      <c r="I53" s="17"/>
      <c r="J53" s="18"/>
      <c r="K53" s="32"/>
      <c r="M53" s="18" t="s">
        <v>31</v>
      </c>
      <c r="N53" s="18"/>
      <c r="O53" s="18"/>
      <c r="Q53" s="18">
        <v>2</v>
      </c>
    </row>
    <row r="54" spans="2:17" ht="15">
      <c r="B54" s="17"/>
      <c r="C54" s="18"/>
      <c r="F54" s="18"/>
      <c r="G54" s="32"/>
      <c r="I54" s="19"/>
      <c r="J54" s="12"/>
      <c r="K54" s="33"/>
      <c r="M54" s="18" t="s">
        <v>32</v>
      </c>
      <c r="N54" s="25"/>
      <c r="O54" s="26"/>
      <c r="Q54" s="18">
        <v>10</v>
      </c>
    </row>
    <row r="55" spans="2:17" ht="15">
      <c r="B55" s="17"/>
      <c r="C55" s="18"/>
      <c r="F55" s="18"/>
      <c r="G55" s="32"/>
      <c r="M55" t="s">
        <v>33</v>
      </c>
      <c r="Q55">
        <v>12.7</v>
      </c>
    </row>
    <row r="56" spans="2:17" ht="15">
      <c r="B56" s="17"/>
      <c r="C56" s="18"/>
      <c r="F56" s="18"/>
      <c r="G56" s="32"/>
      <c r="M56" t="s">
        <v>34</v>
      </c>
      <c r="Q56" s="22">
        <f>ROUND(((Q53^2)+((Q58/9)^2))^0.5,0)</f>
        <v>4</v>
      </c>
    </row>
    <row r="57" spans="2:7" ht="15">
      <c r="B57" s="17"/>
      <c r="C57" s="18"/>
      <c r="F57" s="18"/>
      <c r="G57" s="32"/>
    </row>
    <row r="58" spans="2:17" ht="15">
      <c r="B58" s="17"/>
      <c r="C58" s="18"/>
      <c r="F58" s="18"/>
      <c r="G58" s="32"/>
      <c r="M58" t="s">
        <v>35</v>
      </c>
      <c r="Q58" s="22">
        <f>ABS(Q54-Q55)*10</f>
        <v>26.999999999999993</v>
      </c>
    </row>
    <row r="59" spans="2:7" ht="15">
      <c r="B59" s="19" t="s">
        <v>57</v>
      </c>
      <c r="C59" s="35">
        <f>SUM(C53:C58)</f>
        <v>0</v>
      </c>
      <c r="D59" s="35">
        <f>SUM(D53:D58)</f>
        <v>0</v>
      </c>
      <c r="E59" s="35">
        <f>SUM(E53:E58)</f>
        <v>0</v>
      </c>
      <c r="F59" s="12"/>
      <c r="G59" s="33"/>
    </row>
    <row r="61" spans="11:16" ht="15">
      <c r="K61" s="18"/>
      <c r="L61" s="18"/>
      <c r="M61" s="18"/>
      <c r="N61" s="18"/>
      <c r="O61" s="18"/>
      <c r="P61" s="18"/>
    </row>
    <row r="62" spans="11:16" ht="15">
      <c r="K62" s="18"/>
      <c r="L62" s="18"/>
      <c r="M62" s="18"/>
      <c r="N62" s="18"/>
      <c r="O62" s="18"/>
      <c r="P62" s="18"/>
    </row>
    <row r="63" spans="11:16" ht="15">
      <c r="K63" s="18"/>
      <c r="L63" s="18"/>
      <c r="M63" s="18"/>
      <c r="N63" s="18"/>
      <c r="O63" s="18"/>
      <c r="P63" s="18"/>
    </row>
    <row r="64" spans="8:16" ht="15">
      <c r="H64" s="18"/>
      <c r="I64" s="18"/>
      <c r="J64" s="18"/>
      <c r="K64" s="18"/>
      <c r="L64" s="18"/>
      <c r="M64" s="18"/>
      <c r="N64" s="18"/>
      <c r="O64" s="18"/>
      <c r="P64" s="18"/>
    </row>
    <row r="65" spans="8:16" ht="15">
      <c r="H65" s="18"/>
      <c r="I65" s="18"/>
      <c r="J65" s="18"/>
      <c r="K65" s="18"/>
      <c r="L65" s="18"/>
      <c r="M65" s="18"/>
      <c r="N65" s="18"/>
      <c r="O65" s="18"/>
      <c r="P65" s="18"/>
    </row>
    <row r="66" spans="8:16" ht="15">
      <c r="H66" s="18"/>
      <c r="I66" s="18"/>
      <c r="J66" s="18"/>
      <c r="K66" s="18"/>
      <c r="L66" s="18"/>
      <c r="M66" s="18"/>
      <c r="N66" s="18"/>
      <c r="O66" s="18"/>
      <c r="P66" s="18"/>
    </row>
    <row r="67" spans="8:16" ht="15">
      <c r="H67" s="18"/>
      <c r="I67" s="18"/>
      <c r="J67" s="18"/>
      <c r="K67" s="18"/>
      <c r="L67" s="18"/>
      <c r="M67" s="18"/>
      <c r="N67" s="18"/>
      <c r="O67" s="18"/>
      <c r="P67" s="18"/>
    </row>
    <row r="68" spans="8:16" ht="15">
      <c r="H68" s="18"/>
      <c r="I68" s="18"/>
      <c r="J68" s="18"/>
      <c r="K68" s="18"/>
      <c r="L68" s="18"/>
      <c r="M68" s="18"/>
      <c r="N68" s="18"/>
      <c r="O68" s="18"/>
      <c r="P68" s="18"/>
    </row>
    <row r="69" spans="8:16" ht="15">
      <c r="H69" s="18"/>
      <c r="I69" s="18"/>
      <c r="J69" s="18"/>
      <c r="K69" s="18"/>
      <c r="L69" s="18"/>
      <c r="M69" s="18"/>
      <c r="N69" s="18"/>
      <c r="O69" s="18"/>
      <c r="P69" s="18"/>
    </row>
    <row r="72" spans="2:4" ht="15">
      <c r="B72" t="s">
        <v>26</v>
      </c>
      <c r="C72" t="s">
        <v>44</v>
      </c>
      <c r="D72" t="s">
        <v>49</v>
      </c>
    </row>
    <row r="73" spans="2:4" ht="15">
      <c r="B73" t="s">
        <v>39</v>
      </c>
      <c r="C73" t="s">
        <v>45</v>
      </c>
      <c r="D73" t="s">
        <v>50</v>
      </c>
    </row>
    <row r="74" spans="2:4" ht="15">
      <c r="B74" t="s">
        <v>40</v>
      </c>
      <c r="C74" s="6" t="s">
        <v>52</v>
      </c>
      <c r="D74" t="s">
        <v>29</v>
      </c>
    </row>
    <row r="75" spans="2:4" ht="15">
      <c r="B75" t="s">
        <v>41</v>
      </c>
      <c r="C75" t="s">
        <v>46</v>
      </c>
      <c r="D75" t="s">
        <v>51</v>
      </c>
    </row>
    <row r="76" spans="2:3" ht="15">
      <c r="B76" t="s">
        <v>42</v>
      </c>
      <c r="C76" t="s">
        <v>47</v>
      </c>
    </row>
    <row r="77" spans="2:3" ht="15">
      <c r="B77" t="s">
        <v>43</v>
      </c>
      <c r="C77" t="s">
        <v>48</v>
      </c>
    </row>
  </sheetData>
  <sheetProtection/>
  <dataValidations count="3">
    <dataValidation type="list" allowBlank="1" showInputMessage="1" showErrorMessage="1" sqref="B10:U10">
      <formula1>$C$72:$C$78</formula1>
    </dataValidation>
    <dataValidation type="list" showInputMessage="1" showErrorMessage="1" sqref="B8:U8">
      <formula1>$B$72:$B$78</formula1>
    </dataValidation>
    <dataValidation type="list" allowBlank="1" showInputMessage="1" showErrorMessage="1" sqref="B18:U18">
      <formula1>$D$72:$D$75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IV65536"/>
    </sheetView>
  </sheetViews>
  <sheetFormatPr defaultColWidth="9.140625" defaultRowHeight="15"/>
  <cols>
    <col min="1" max="1" width="22.140625" style="0" customWidth="1"/>
  </cols>
  <sheetData>
    <row r="1" spans="1:21" s="12" customFormat="1" ht="15">
      <c r="A1" s="10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20">
        <f aca="true" t="shared" si="0" ref="C5:U5">B5+(B17/10)</f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</row>
    <row r="6" spans="1:21" s="1" customFormat="1" ht="15">
      <c r="A6" s="1" t="s">
        <v>4</v>
      </c>
      <c r="B6" s="9"/>
      <c r="C6" s="20">
        <f aca="true" t="shared" si="1" ref="C6:U6">IF(C18="Idle",B6+B50-1,B6+B50)</f>
        <v>0</v>
      </c>
      <c r="D6" s="20">
        <f t="shared" si="1"/>
        <v>0</v>
      </c>
      <c r="E6" s="20">
        <f t="shared" si="1"/>
        <v>0</v>
      </c>
      <c r="F6" s="20">
        <f t="shared" si="1"/>
        <v>0</v>
      </c>
      <c r="G6" s="20">
        <f t="shared" si="1"/>
        <v>0</v>
      </c>
      <c r="H6" s="20">
        <f t="shared" si="1"/>
        <v>0</v>
      </c>
      <c r="I6" s="20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0">
        <f t="shared" si="1"/>
        <v>0</v>
      </c>
      <c r="O6" s="20">
        <f t="shared" si="1"/>
        <v>0</v>
      </c>
      <c r="P6" s="20">
        <f t="shared" si="1"/>
        <v>0</v>
      </c>
      <c r="Q6" s="20">
        <f t="shared" si="1"/>
        <v>0</v>
      </c>
      <c r="R6" s="20">
        <f t="shared" si="1"/>
        <v>0</v>
      </c>
      <c r="S6" s="20">
        <f t="shared" si="1"/>
        <v>0</v>
      </c>
      <c r="T6" s="20">
        <f t="shared" si="1"/>
        <v>0</v>
      </c>
      <c r="U6" s="20">
        <f t="shared" si="1"/>
        <v>0</v>
      </c>
    </row>
    <row r="7" spans="1:21" ht="15">
      <c r="A7" s="2" t="s">
        <v>5</v>
      </c>
      <c r="B7" s="7">
        <v>0</v>
      </c>
      <c r="C7" s="23">
        <f aca="true" t="shared" si="2" ref="C7:U7">IF(ABS(B12)+B13&lt;B6+B7,0.5,0)</f>
        <v>0</v>
      </c>
      <c r="D7" s="23">
        <f t="shared" si="2"/>
        <v>0</v>
      </c>
      <c r="E7" s="23">
        <f t="shared" si="2"/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3">
        <f t="shared" si="2"/>
        <v>0</v>
      </c>
      <c r="S7" s="23">
        <f t="shared" si="2"/>
        <v>0</v>
      </c>
      <c r="T7" s="23">
        <f t="shared" si="2"/>
        <v>0</v>
      </c>
      <c r="U7" s="23">
        <f t="shared" si="2"/>
        <v>0</v>
      </c>
    </row>
    <row r="8" spans="1:21" ht="15">
      <c r="A8" s="2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5">
      <c r="A9" s="2" t="s">
        <v>8</v>
      </c>
    </row>
    <row r="10" spans="1:21" s="12" customFormat="1" ht="15">
      <c r="A10" s="10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">
      <c r="A11" s="2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5" customFormat="1" ht="15">
      <c r="A12" s="4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28" customFormat="1" ht="15">
      <c r="A13" s="29" t="s">
        <v>27</v>
      </c>
      <c r="B13" s="30">
        <f aca="true" t="shared" si="3" ref="B13:U13">ROUNDDOWN(B6+B7,0)-ABS(B12)</f>
        <v>0</v>
      </c>
      <c r="C13" s="30">
        <f t="shared" si="3"/>
        <v>0</v>
      </c>
      <c r="D13" s="30">
        <f t="shared" si="3"/>
        <v>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>
        <f t="shared" si="3"/>
        <v>0</v>
      </c>
      <c r="P13" s="30">
        <f t="shared" si="3"/>
        <v>0</v>
      </c>
      <c r="Q13" s="30">
        <f t="shared" si="3"/>
        <v>0</v>
      </c>
      <c r="R13" s="30">
        <f t="shared" si="3"/>
        <v>0</v>
      </c>
      <c r="S13" s="30">
        <f t="shared" si="3"/>
        <v>0</v>
      </c>
      <c r="T13" s="30">
        <f t="shared" si="3"/>
        <v>0</v>
      </c>
      <c r="U13" s="30">
        <f t="shared" si="3"/>
        <v>0</v>
      </c>
    </row>
    <row r="14" spans="1:21" ht="15">
      <c r="A14" s="2" t="s">
        <v>11</v>
      </c>
      <c r="B14" s="34">
        <f aca="true" t="shared" si="4" ref="B14:U14">B12*9</f>
        <v>0</v>
      </c>
      <c r="C14" s="34">
        <f t="shared" si="4"/>
        <v>0</v>
      </c>
      <c r="D14" s="34">
        <f t="shared" si="4"/>
        <v>0</v>
      </c>
      <c r="E14" s="34">
        <f t="shared" si="4"/>
        <v>0</v>
      </c>
      <c r="F14" s="34">
        <f t="shared" si="4"/>
        <v>0</v>
      </c>
      <c r="G14" s="34">
        <f t="shared" si="4"/>
        <v>0</v>
      </c>
      <c r="H14" s="34">
        <f t="shared" si="4"/>
        <v>0</v>
      </c>
      <c r="I14" s="34">
        <f t="shared" si="4"/>
        <v>0</v>
      </c>
      <c r="J14" s="34">
        <f t="shared" si="4"/>
        <v>0</v>
      </c>
      <c r="K14" s="34">
        <f t="shared" si="4"/>
        <v>0</v>
      </c>
      <c r="L14" s="34">
        <f t="shared" si="4"/>
        <v>0</v>
      </c>
      <c r="M14" s="34">
        <f t="shared" si="4"/>
        <v>0</v>
      </c>
      <c r="N14" s="34">
        <f t="shared" si="4"/>
        <v>0</v>
      </c>
      <c r="O14" s="34">
        <f t="shared" si="4"/>
        <v>0</v>
      </c>
      <c r="P14" s="34">
        <f t="shared" si="4"/>
        <v>0</v>
      </c>
      <c r="Q14" s="34">
        <f t="shared" si="4"/>
        <v>0</v>
      </c>
      <c r="R14" s="34">
        <f t="shared" si="4"/>
        <v>0</v>
      </c>
      <c r="S14" s="34">
        <f t="shared" si="4"/>
        <v>0</v>
      </c>
      <c r="T14" s="34">
        <f t="shared" si="4"/>
        <v>0</v>
      </c>
      <c r="U14" s="34">
        <f t="shared" si="4"/>
        <v>0</v>
      </c>
    </row>
    <row r="15" spans="1:5" ht="15">
      <c r="A15" s="2" t="s">
        <v>12</v>
      </c>
      <c r="E15" s="24"/>
    </row>
    <row r="16" spans="1:5" ht="15">
      <c r="A16" s="2" t="s">
        <v>78</v>
      </c>
      <c r="E16" s="24"/>
    </row>
    <row r="17" spans="1:21" s="12" customFormat="1" ht="15">
      <c r="A17" s="14" t="s">
        <v>13</v>
      </c>
      <c r="B17" s="21">
        <f aca="true" t="shared" si="5" ref="B17:U17">SUM(B14:B16)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si="5"/>
        <v>0</v>
      </c>
      <c r="I17" s="21">
        <f t="shared" si="5"/>
        <v>0</v>
      </c>
      <c r="J17" s="21">
        <f t="shared" si="5"/>
        <v>0</v>
      </c>
      <c r="K17" s="21">
        <f t="shared" si="5"/>
        <v>0</v>
      </c>
      <c r="L17" s="21">
        <f t="shared" si="5"/>
        <v>0</v>
      </c>
      <c r="M17" s="21">
        <f t="shared" si="5"/>
        <v>0</v>
      </c>
      <c r="N17" s="21">
        <f t="shared" si="5"/>
        <v>0</v>
      </c>
      <c r="O17" s="21">
        <f t="shared" si="5"/>
        <v>0</v>
      </c>
      <c r="P17" s="21">
        <f t="shared" si="5"/>
        <v>0</v>
      </c>
      <c r="Q17" s="21">
        <f t="shared" si="5"/>
        <v>0</v>
      </c>
      <c r="R17" s="21">
        <f t="shared" si="5"/>
        <v>0</v>
      </c>
      <c r="S17" s="21">
        <f t="shared" si="5"/>
        <v>0</v>
      </c>
      <c r="T17" s="21">
        <f t="shared" si="5"/>
        <v>0</v>
      </c>
      <c r="U17" s="21">
        <f t="shared" si="5"/>
        <v>0</v>
      </c>
    </row>
    <row r="18" spans="1:21" ht="15">
      <c r="A18" s="1" t="s">
        <v>14</v>
      </c>
      <c r="B18" s="3" t="s">
        <v>29</v>
      </c>
      <c r="C18" s="3" t="s">
        <v>29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3" t="s">
        <v>29</v>
      </c>
      <c r="S18" s="3" t="s">
        <v>29</v>
      </c>
      <c r="T18" s="3" t="s">
        <v>29</v>
      </c>
      <c r="U18" s="3" t="s">
        <v>29</v>
      </c>
    </row>
    <row r="19" ht="15">
      <c r="A19" s="2" t="s">
        <v>16</v>
      </c>
    </row>
    <row r="20" spans="1:21" s="12" customFormat="1" ht="15">
      <c r="A20" s="14" t="s">
        <v>15</v>
      </c>
      <c r="C20" s="21">
        <f aca="true" t="shared" si="6" ref="C20:U20">IF(B49&gt;0,ROUND(B49-(4*B50),1),0)</f>
        <v>0</v>
      </c>
      <c r="D20" s="21">
        <f t="shared" si="6"/>
        <v>0</v>
      </c>
      <c r="E20" s="21">
        <f t="shared" si="6"/>
        <v>0</v>
      </c>
      <c r="F20" s="21">
        <f t="shared" si="6"/>
        <v>0</v>
      </c>
      <c r="G20" s="21">
        <f t="shared" si="6"/>
        <v>0</v>
      </c>
      <c r="H20" s="21">
        <f t="shared" si="6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1">
        <f t="shared" si="6"/>
        <v>0</v>
      </c>
      <c r="M20" s="21">
        <f t="shared" si="6"/>
        <v>0</v>
      </c>
      <c r="N20" s="21">
        <f t="shared" si="6"/>
        <v>0</v>
      </c>
      <c r="O20" s="21">
        <f t="shared" si="6"/>
        <v>0</v>
      </c>
      <c r="P20" s="21">
        <f t="shared" si="6"/>
        <v>0</v>
      </c>
      <c r="Q20" s="21">
        <f t="shared" si="6"/>
        <v>0</v>
      </c>
      <c r="R20" s="21">
        <f t="shared" si="6"/>
        <v>0</v>
      </c>
      <c r="S20" s="21">
        <f t="shared" si="6"/>
        <v>0</v>
      </c>
      <c r="T20" s="21">
        <f t="shared" si="6"/>
        <v>0</v>
      </c>
      <c r="U20" s="21">
        <f t="shared" si="6"/>
        <v>0</v>
      </c>
    </row>
    <row r="21" spans="1:21" ht="15" hidden="1">
      <c r="A21" s="2" t="s">
        <v>66</v>
      </c>
      <c r="B21" s="22">
        <f aca="true" t="shared" si="7" ref="B21:U21">IF(B17&lt;0,ABS(B17/3),0)</f>
        <v>0</v>
      </c>
      <c r="C21" s="22">
        <f t="shared" si="7"/>
        <v>0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0</v>
      </c>
      <c r="N21" s="22">
        <f t="shared" si="7"/>
        <v>0</v>
      </c>
      <c r="O21" s="22">
        <f t="shared" si="7"/>
        <v>0</v>
      </c>
      <c r="P21" s="22">
        <f t="shared" si="7"/>
        <v>0</v>
      </c>
      <c r="Q21" s="22">
        <f t="shared" si="7"/>
        <v>0</v>
      </c>
      <c r="R21" s="22">
        <f t="shared" si="7"/>
        <v>0</v>
      </c>
      <c r="S21" s="22">
        <f t="shared" si="7"/>
        <v>0</v>
      </c>
      <c r="T21" s="22">
        <f t="shared" si="7"/>
        <v>0</v>
      </c>
      <c r="U21" s="22">
        <f t="shared" si="7"/>
        <v>0</v>
      </c>
    </row>
    <row r="22" spans="1:21" ht="15" hidden="1">
      <c r="A22" s="2" t="s">
        <v>77</v>
      </c>
      <c r="B22" s="22">
        <f aca="true" t="shared" si="8" ref="B22:U22">IF(B6&gt;8.5,ROUND(2*B21*0.5,0)/2,0)</f>
        <v>0</v>
      </c>
      <c r="C22" s="22">
        <f t="shared" si="8"/>
        <v>0</v>
      </c>
      <c r="D22" s="22">
        <f t="shared" si="8"/>
        <v>0</v>
      </c>
      <c r="E22" s="22">
        <f t="shared" si="8"/>
        <v>0</v>
      </c>
      <c r="F22" s="22">
        <f t="shared" si="8"/>
        <v>0</v>
      </c>
      <c r="G22" s="22">
        <f t="shared" si="8"/>
        <v>0</v>
      </c>
      <c r="H22" s="22">
        <f t="shared" si="8"/>
        <v>0</v>
      </c>
      <c r="I22" s="22">
        <f t="shared" si="8"/>
        <v>0</v>
      </c>
      <c r="J22" s="22">
        <f t="shared" si="8"/>
        <v>0</v>
      </c>
      <c r="K22" s="22">
        <f t="shared" si="8"/>
        <v>0</v>
      </c>
      <c r="L22" s="22">
        <f t="shared" si="8"/>
        <v>0</v>
      </c>
      <c r="M22" s="22">
        <f t="shared" si="8"/>
        <v>0</v>
      </c>
      <c r="N22" s="22">
        <f t="shared" si="8"/>
        <v>0</v>
      </c>
      <c r="O22" s="22">
        <f t="shared" si="8"/>
        <v>0</v>
      </c>
      <c r="P22" s="22">
        <f t="shared" si="8"/>
        <v>0</v>
      </c>
      <c r="Q22" s="22">
        <f t="shared" si="8"/>
        <v>0</v>
      </c>
      <c r="R22" s="22">
        <f t="shared" si="8"/>
        <v>0</v>
      </c>
      <c r="S22" s="22">
        <f t="shared" si="8"/>
        <v>0</v>
      </c>
      <c r="T22" s="22">
        <f t="shared" si="8"/>
        <v>0</v>
      </c>
      <c r="U22" s="22">
        <f t="shared" si="8"/>
        <v>0</v>
      </c>
    </row>
    <row r="23" spans="1:21" ht="15" hidden="1">
      <c r="A23" s="2" t="s">
        <v>68</v>
      </c>
      <c r="B23" s="22">
        <f aca="true" t="shared" si="9" ref="B23:U23">IF(B6&lt;9,IF(B6&gt;4.5,ROUND(2*B21,0)/2,0),0)</f>
        <v>0</v>
      </c>
      <c r="C23" s="22">
        <f t="shared" si="9"/>
        <v>0</v>
      </c>
      <c r="D23" s="22">
        <f t="shared" si="9"/>
        <v>0</v>
      </c>
      <c r="E23" s="22">
        <f t="shared" si="9"/>
        <v>0</v>
      </c>
      <c r="F23" s="22">
        <f t="shared" si="9"/>
        <v>0</v>
      </c>
      <c r="G23" s="22">
        <f t="shared" si="9"/>
        <v>0</v>
      </c>
      <c r="H23" s="22">
        <f t="shared" si="9"/>
        <v>0</v>
      </c>
      <c r="I23" s="22">
        <f t="shared" si="9"/>
        <v>0</v>
      </c>
      <c r="J23" s="22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22">
        <f t="shared" si="9"/>
        <v>0</v>
      </c>
      <c r="Q23" s="22">
        <f t="shared" si="9"/>
        <v>0</v>
      </c>
      <c r="R23" s="22">
        <f t="shared" si="9"/>
        <v>0</v>
      </c>
      <c r="S23" s="22">
        <f t="shared" si="9"/>
        <v>0</v>
      </c>
      <c r="T23" s="22">
        <f t="shared" si="9"/>
        <v>0</v>
      </c>
      <c r="U23" s="22">
        <f t="shared" si="9"/>
        <v>0</v>
      </c>
    </row>
    <row r="24" spans="1:21" ht="15" hidden="1">
      <c r="A24" s="2" t="s">
        <v>69</v>
      </c>
      <c r="B24" s="22">
        <f aca="true" t="shared" si="10" ref="B24:U24">IF(B6&lt;5,IF(B6&gt;2.5,ROUND(2*B21*1.5,0)/2,0),0)</f>
        <v>0</v>
      </c>
      <c r="C24" s="22">
        <f t="shared" si="10"/>
        <v>0</v>
      </c>
      <c r="D24" s="22">
        <f t="shared" si="10"/>
        <v>0</v>
      </c>
      <c r="E24" s="22">
        <f t="shared" si="10"/>
        <v>0</v>
      </c>
      <c r="F24" s="22">
        <f t="shared" si="10"/>
        <v>0</v>
      </c>
      <c r="G24" s="22">
        <f t="shared" si="10"/>
        <v>0</v>
      </c>
      <c r="H24" s="22">
        <f t="shared" si="10"/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22">
        <f t="shared" si="10"/>
        <v>0</v>
      </c>
      <c r="P24" s="22">
        <f t="shared" si="10"/>
        <v>0</v>
      </c>
      <c r="Q24" s="22">
        <f t="shared" si="10"/>
        <v>0</v>
      </c>
      <c r="R24" s="22">
        <f t="shared" si="10"/>
        <v>0</v>
      </c>
      <c r="S24" s="22">
        <f t="shared" si="10"/>
        <v>0</v>
      </c>
      <c r="T24" s="22">
        <f t="shared" si="10"/>
        <v>0</v>
      </c>
      <c r="U24" s="22">
        <f t="shared" si="10"/>
        <v>0</v>
      </c>
    </row>
    <row r="25" spans="1:21" ht="15" hidden="1">
      <c r="A25" s="2" t="s">
        <v>70</v>
      </c>
      <c r="B25" s="22">
        <f aca="true" t="shared" si="11" ref="B25:U25">IF(B6&lt;3,IF(B6&gt;1.5,ROUND(B21*3*2,0)/2,0),0)</f>
        <v>0</v>
      </c>
      <c r="C25" s="22">
        <f t="shared" si="11"/>
        <v>0</v>
      </c>
      <c r="D25" s="22">
        <f t="shared" si="11"/>
        <v>0</v>
      </c>
      <c r="E25" s="22">
        <f t="shared" si="11"/>
        <v>0</v>
      </c>
      <c r="F25" s="22">
        <f t="shared" si="11"/>
        <v>0</v>
      </c>
      <c r="G25" s="22">
        <f t="shared" si="11"/>
        <v>0</v>
      </c>
      <c r="H25" s="22">
        <f t="shared" si="11"/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1"/>
        <v>0</v>
      </c>
      <c r="R25" s="22">
        <f t="shared" si="11"/>
        <v>0</v>
      </c>
      <c r="S25" s="22">
        <f t="shared" si="11"/>
        <v>0</v>
      </c>
      <c r="T25" s="22">
        <f t="shared" si="11"/>
        <v>0</v>
      </c>
      <c r="U25" s="22">
        <f t="shared" si="11"/>
        <v>0</v>
      </c>
    </row>
    <row r="26" spans="1:21" ht="15" hidden="1">
      <c r="A26" s="2" t="s">
        <v>71</v>
      </c>
      <c r="B26" s="22">
        <f aca="true" t="shared" si="12" ref="B26:U26">IF(B6&lt;2,ROUND(B21*4*2,0)/2,0)</f>
        <v>0</v>
      </c>
      <c r="C26" s="22">
        <f t="shared" si="12"/>
        <v>0</v>
      </c>
      <c r="D26" s="22">
        <f t="shared" si="12"/>
        <v>0</v>
      </c>
      <c r="E26" s="22">
        <f t="shared" si="12"/>
        <v>0</v>
      </c>
      <c r="F26" s="22">
        <f t="shared" si="12"/>
        <v>0</v>
      </c>
      <c r="G26" s="22">
        <f t="shared" si="12"/>
        <v>0</v>
      </c>
      <c r="H26" s="22">
        <f t="shared" si="12"/>
        <v>0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0</v>
      </c>
      <c r="P26" s="22">
        <f t="shared" si="12"/>
        <v>0</v>
      </c>
      <c r="Q26" s="22">
        <f t="shared" si="12"/>
        <v>0</v>
      </c>
      <c r="R26" s="22">
        <f t="shared" si="12"/>
        <v>0</v>
      </c>
      <c r="S26" s="22">
        <f t="shared" si="12"/>
        <v>0</v>
      </c>
      <c r="T26" s="22">
        <f t="shared" si="12"/>
        <v>0</v>
      </c>
      <c r="U26" s="22">
        <f t="shared" si="12"/>
        <v>0</v>
      </c>
    </row>
    <row r="27" spans="1:21" ht="15" hidden="1">
      <c r="A27" s="2" t="s">
        <v>64</v>
      </c>
      <c r="B27" s="22">
        <f aca="true" t="shared" si="13" ref="B27:U27">IF(B10="D",1,IF(B10="(D)",1,0))</f>
        <v>0</v>
      </c>
      <c r="C27" s="22">
        <f t="shared" si="13"/>
        <v>0</v>
      </c>
      <c r="D27" s="22">
        <f t="shared" si="13"/>
        <v>0</v>
      </c>
      <c r="E27" s="22">
        <f t="shared" si="13"/>
        <v>0</v>
      </c>
      <c r="F27" s="22">
        <f t="shared" si="13"/>
        <v>0</v>
      </c>
      <c r="G27" s="22">
        <f t="shared" si="13"/>
        <v>0</v>
      </c>
      <c r="H27" s="22">
        <f t="shared" si="13"/>
        <v>0</v>
      </c>
      <c r="I27" s="22">
        <f t="shared" si="13"/>
        <v>0</v>
      </c>
      <c r="J27" s="22">
        <f t="shared" si="13"/>
        <v>0</v>
      </c>
      <c r="K27" s="22">
        <f t="shared" si="13"/>
        <v>0</v>
      </c>
      <c r="L27" s="22">
        <f t="shared" si="13"/>
        <v>0</v>
      </c>
      <c r="M27" s="22">
        <f t="shared" si="13"/>
        <v>0</v>
      </c>
      <c r="N27" s="22">
        <f t="shared" si="13"/>
        <v>0</v>
      </c>
      <c r="O27" s="22">
        <f t="shared" si="13"/>
        <v>0</v>
      </c>
      <c r="P27" s="22">
        <f t="shared" si="13"/>
        <v>0</v>
      </c>
      <c r="Q27" s="22">
        <f t="shared" si="13"/>
        <v>0</v>
      </c>
      <c r="R27" s="22">
        <f t="shared" si="13"/>
        <v>0</v>
      </c>
      <c r="S27" s="22">
        <f t="shared" si="13"/>
        <v>0</v>
      </c>
      <c r="T27" s="22">
        <f t="shared" si="13"/>
        <v>0</v>
      </c>
      <c r="U27" s="22">
        <f t="shared" si="13"/>
        <v>0</v>
      </c>
    </row>
    <row r="28" spans="1:21" ht="15" hidden="1">
      <c r="A28" s="2" t="s">
        <v>65</v>
      </c>
      <c r="B28" s="22">
        <f aca="true" t="shared" si="14" ref="B28:U28">IF(B45&gt;0,IF(ROUNDDOWN(B31,0)/2&gt;B45,B45,ROUNDDOWN(B31,0)/2),0)</f>
        <v>0</v>
      </c>
      <c r="C28" s="22">
        <f t="shared" si="14"/>
        <v>0</v>
      </c>
      <c r="D28" s="22">
        <f t="shared" si="14"/>
        <v>0</v>
      </c>
      <c r="E28" s="22">
        <f t="shared" si="14"/>
        <v>0</v>
      </c>
      <c r="F28" s="22">
        <f t="shared" si="14"/>
        <v>0</v>
      </c>
      <c r="G28" s="22">
        <f t="shared" si="14"/>
        <v>0</v>
      </c>
      <c r="H28" s="22">
        <f t="shared" si="14"/>
        <v>0</v>
      </c>
      <c r="I28" s="22">
        <f t="shared" si="14"/>
        <v>0</v>
      </c>
      <c r="J28" s="22">
        <f t="shared" si="14"/>
        <v>0</v>
      </c>
      <c r="K28" s="22">
        <f t="shared" si="14"/>
        <v>0</v>
      </c>
      <c r="L28" s="22">
        <f t="shared" si="14"/>
        <v>0</v>
      </c>
      <c r="M28" s="22">
        <f t="shared" si="14"/>
        <v>0</v>
      </c>
      <c r="N28" s="22">
        <f t="shared" si="14"/>
        <v>0</v>
      </c>
      <c r="O28" s="22">
        <f t="shared" si="14"/>
        <v>0</v>
      </c>
      <c r="P28" s="22">
        <f t="shared" si="14"/>
        <v>0</v>
      </c>
      <c r="Q28" s="22">
        <f t="shared" si="14"/>
        <v>0</v>
      </c>
      <c r="R28" s="22">
        <f t="shared" si="14"/>
        <v>0</v>
      </c>
      <c r="S28" s="22">
        <f t="shared" si="14"/>
        <v>0</v>
      </c>
      <c r="T28" s="22">
        <f t="shared" si="14"/>
        <v>0</v>
      </c>
      <c r="U28" s="22">
        <f t="shared" si="14"/>
        <v>0</v>
      </c>
    </row>
    <row r="29" spans="1:21" s="12" customFormat="1" ht="15" hidden="1">
      <c r="A29" s="14" t="s">
        <v>17</v>
      </c>
      <c r="B29" s="21">
        <f aca="true" t="shared" si="15" ref="B29:U29">SUM(B19:B28)-B21</f>
        <v>0</v>
      </c>
      <c r="C29" s="21">
        <f t="shared" si="15"/>
        <v>0</v>
      </c>
      <c r="D29" s="21">
        <f t="shared" si="15"/>
        <v>0</v>
      </c>
      <c r="E29" s="21">
        <f t="shared" si="15"/>
        <v>0</v>
      </c>
      <c r="F29" s="21">
        <f t="shared" si="15"/>
        <v>0</v>
      </c>
      <c r="G29" s="21">
        <f t="shared" si="15"/>
        <v>0</v>
      </c>
      <c r="H29" s="21">
        <f t="shared" si="15"/>
        <v>0</v>
      </c>
      <c r="I29" s="21">
        <f t="shared" si="15"/>
        <v>0</v>
      </c>
      <c r="J29" s="21">
        <f t="shared" si="15"/>
        <v>0</v>
      </c>
      <c r="K29" s="21">
        <f t="shared" si="15"/>
        <v>0</v>
      </c>
      <c r="L29" s="21">
        <f t="shared" si="15"/>
        <v>0</v>
      </c>
      <c r="M29" s="21">
        <f t="shared" si="15"/>
        <v>0</v>
      </c>
      <c r="N29" s="21">
        <f t="shared" si="15"/>
        <v>0</v>
      </c>
      <c r="O29" s="21">
        <f t="shared" si="15"/>
        <v>0</v>
      </c>
      <c r="P29" s="21">
        <f t="shared" si="15"/>
        <v>0</v>
      </c>
      <c r="Q29" s="21">
        <f t="shared" si="15"/>
        <v>0</v>
      </c>
      <c r="R29" s="21">
        <f t="shared" si="15"/>
        <v>0</v>
      </c>
      <c r="S29" s="21">
        <f t="shared" si="15"/>
        <v>0</v>
      </c>
      <c r="T29" s="21">
        <f t="shared" si="15"/>
        <v>0</v>
      </c>
      <c r="U29" s="21">
        <f t="shared" si="15"/>
        <v>0</v>
      </c>
    </row>
    <row r="30" spans="1:21" ht="15">
      <c r="A30" s="2" t="s">
        <v>18</v>
      </c>
      <c r="C30" s="22">
        <f aca="true" t="shared" si="16" ref="C30:U30">IF(B49&lt;0,ROUND(-B49+(4*B50),1),0)</f>
        <v>0</v>
      </c>
      <c r="D30" s="22">
        <f t="shared" si="16"/>
        <v>0</v>
      </c>
      <c r="E30" s="22">
        <f t="shared" si="16"/>
        <v>0</v>
      </c>
      <c r="F30" s="22">
        <f t="shared" si="16"/>
        <v>0</v>
      </c>
      <c r="G30" s="22">
        <f t="shared" si="16"/>
        <v>0</v>
      </c>
      <c r="H30" s="22">
        <f t="shared" si="16"/>
        <v>0</v>
      </c>
      <c r="I30" s="22">
        <f t="shared" si="16"/>
        <v>0</v>
      </c>
      <c r="J30" s="22">
        <f t="shared" si="16"/>
        <v>0</v>
      </c>
      <c r="K30" s="22">
        <f t="shared" si="16"/>
        <v>0</v>
      </c>
      <c r="L30" s="22">
        <f t="shared" si="16"/>
        <v>0</v>
      </c>
      <c r="M30" s="22">
        <f t="shared" si="16"/>
        <v>0</v>
      </c>
      <c r="N30" s="22">
        <f t="shared" si="16"/>
        <v>0</v>
      </c>
      <c r="O30" s="22">
        <f t="shared" si="16"/>
        <v>0</v>
      </c>
      <c r="P30" s="22">
        <f t="shared" si="16"/>
        <v>0</v>
      </c>
      <c r="Q30" s="22">
        <f t="shared" si="16"/>
        <v>0</v>
      </c>
      <c r="R30" s="22">
        <f t="shared" si="16"/>
        <v>0</v>
      </c>
      <c r="S30" s="22">
        <f t="shared" si="16"/>
        <v>0</v>
      </c>
      <c r="T30" s="22">
        <f t="shared" si="16"/>
        <v>0</v>
      </c>
      <c r="U30" s="22">
        <f t="shared" si="16"/>
        <v>0</v>
      </c>
    </row>
    <row r="31" ht="15">
      <c r="A31" s="2" t="s">
        <v>19</v>
      </c>
    </row>
    <row r="32" spans="1:21" ht="15" hidden="1">
      <c r="A32" s="2" t="s">
        <v>67</v>
      </c>
      <c r="B32" s="22">
        <f aca="true" t="shared" si="17" ref="B32:U32">IF(B17&gt;0,(B17-B16)/3,0)</f>
        <v>0</v>
      </c>
      <c r="C32" s="22">
        <f t="shared" si="17"/>
        <v>0</v>
      </c>
      <c r="D32" s="22">
        <f t="shared" si="17"/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  <c r="P32" s="22">
        <f t="shared" si="17"/>
        <v>0</v>
      </c>
      <c r="Q32" s="22">
        <f t="shared" si="17"/>
        <v>0</v>
      </c>
      <c r="R32" s="22">
        <f t="shared" si="17"/>
        <v>0</v>
      </c>
      <c r="S32" s="22">
        <f t="shared" si="17"/>
        <v>0</v>
      </c>
      <c r="T32" s="22">
        <f t="shared" si="17"/>
        <v>0</v>
      </c>
      <c r="U32" s="22">
        <f t="shared" si="17"/>
        <v>0</v>
      </c>
    </row>
    <row r="33" spans="1:21" ht="15" hidden="1">
      <c r="A33" s="2" t="s">
        <v>72</v>
      </c>
      <c r="B33" s="22">
        <f aca="true" t="shared" si="18" ref="B33:U33">IF(B6&gt;8.5,ROUND(2*B32*0.5,0)/2,0)</f>
        <v>0</v>
      </c>
      <c r="C33" s="22">
        <f t="shared" si="18"/>
        <v>0</v>
      </c>
      <c r="D33" s="22">
        <f t="shared" si="18"/>
        <v>0</v>
      </c>
      <c r="E33" s="22">
        <f t="shared" si="18"/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  <c r="P33" s="22">
        <f t="shared" si="18"/>
        <v>0</v>
      </c>
      <c r="Q33" s="22">
        <f t="shared" si="18"/>
        <v>0</v>
      </c>
      <c r="R33" s="22">
        <f t="shared" si="18"/>
        <v>0</v>
      </c>
      <c r="S33" s="22">
        <f t="shared" si="18"/>
        <v>0</v>
      </c>
      <c r="T33" s="22">
        <f t="shared" si="18"/>
        <v>0</v>
      </c>
      <c r="U33" s="22">
        <f t="shared" si="18"/>
        <v>0</v>
      </c>
    </row>
    <row r="34" spans="1:21" ht="15" hidden="1">
      <c r="A34" s="2" t="s">
        <v>73</v>
      </c>
      <c r="B34" s="22">
        <f aca="true" t="shared" si="19" ref="B34:U34">IF(B6&lt;9,IF(B6&gt;4.5,ROUND(2*B32,0)/2,0),0)</f>
        <v>0</v>
      </c>
      <c r="C34" s="22">
        <f t="shared" si="19"/>
        <v>0</v>
      </c>
      <c r="D34" s="22">
        <f t="shared" si="19"/>
        <v>0</v>
      </c>
      <c r="E34" s="22">
        <f t="shared" si="19"/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  <c r="P34" s="22">
        <f t="shared" si="19"/>
        <v>0</v>
      </c>
      <c r="Q34" s="22">
        <f t="shared" si="19"/>
        <v>0</v>
      </c>
      <c r="R34" s="22">
        <f t="shared" si="19"/>
        <v>0</v>
      </c>
      <c r="S34" s="22">
        <f t="shared" si="19"/>
        <v>0</v>
      </c>
      <c r="T34" s="22">
        <f t="shared" si="19"/>
        <v>0</v>
      </c>
      <c r="U34" s="22">
        <f t="shared" si="19"/>
        <v>0</v>
      </c>
    </row>
    <row r="35" spans="1:21" ht="15" hidden="1">
      <c r="A35" s="2" t="s">
        <v>74</v>
      </c>
      <c r="B35" s="22">
        <f aca="true" t="shared" si="20" ref="B35:U35">IF(B6&lt;5,IF(B6&gt;2.5,ROUND(2*B32*1.5,0)/2,0),0)</f>
        <v>0</v>
      </c>
      <c r="C35" s="22">
        <f t="shared" si="20"/>
        <v>0</v>
      </c>
      <c r="D35" s="22">
        <f t="shared" si="20"/>
        <v>0</v>
      </c>
      <c r="E35" s="22">
        <f t="shared" si="20"/>
        <v>0</v>
      </c>
      <c r="F35" s="22">
        <f t="shared" si="20"/>
        <v>0</v>
      </c>
      <c r="G35" s="22">
        <f t="shared" si="20"/>
        <v>0</v>
      </c>
      <c r="H35" s="22">
        <f t="shared" si="20"/>
        <v>0</v>
      </c>
      <c r="I35" s="22">
        <f t="shared" si="20"/>
        <v>0</v>
      </c>
      <c r="J35" s="22">
        <f t="shared" si="20"/>
        <v>0</v>
      </c>
      <c r="K35" s="22">
        <f t="shared" si="20"/>
        <v>0</v>
      </c>
      <c r="L35" s="22">
        <f t="shared" si="20"/>
        <v>0</v>
      </c>
      <c r="M35" s="22">
        <f t="shared" si="20"/>
        <v>0</v>
      </c>
      <c r="N35" s="22">
        <f t="shared" si="20"/>
        <v>0</v>
      </c>
      <c r="O35" s="22">
        <f t="shared" si="20"/>
        <v>0</v>
      </c>
      <c r="P35" s="22">
        <f t="shared" si="20"/>
        <v>0</v>
      </c>
      <c r="Q35" s="22">
        <f t="shared" si="20"/>
        <v>0</v>
      </c>
      <c r="R35" s="22">
        <f t="shared" si="20"/>
        <v>0</v>
      </c>
      <c r="S35" s="22">
        <f t="shared" si="20"/>
        <v>0</v>
      </c>
      <c r="T35" s="22">
        <f t="shared" si="20"/>
        <v>0</v>
      </c>
      <c r="U35" s="22">
        <f t="shared" si="20"/>
        <v>0</v>
      </c>
    </row>
    <row r="36" spans="1:21" ht="15" hidden="1">
      <c r="A36" s="2" t="s">
        <v>75</v>
      </c>
      <c r="B36" s="22">
        <f aca="true" t="shared" si="21" ref="B36:U36">IF(B6&lt;3,IF(B6&gt;1.5,ROUND(2*B32*3,0)/2,0),0)</f>
        <v>0</v>
      </c>
      <c r="C36" s="22">
        <f t="shared" si="21"/>
        <v>0</v>
      </c>
      <c r="D36" s="22">
        <f t="shared" si="21"/>
        <v>0</v>
      </c>
      <c r="E36" s="22">
        <f t="shared" si="21"/>
        <v>0</v>
      </c>
      <c r="F36" s="22">
        <f t="shared" si="21"/>
        <v>0</v>
      </c>
      <c r="G36" s="22">
        <f t="shared" si="21"/>
        <v>0</v>
      </c>
      <c r="H36" s="22">
        <f t="shared" si="21"/>
        <v>0</v>
      </c>
      <c r="I36" s="22">
        <f t="shared" si="21"/>
        <v>0</v>
      </c>
      <c r="J36" s="22">
        <f t="shared" si="21"/>
        <v>0</v>
      </c>
      <c r="K36" s="22">
        <f t="shared" si="21"/>
        <v>0</v>
      </c>
      <c r="L36" s="22">
        <f t="shared" si="21"/>
        <v>0</v>
      </c>
      <c r="M36" s="22">
        <f t="shared" si="21"/>
        <v>0</v>
      </c>
      <c r="N36" s="22">
        <f t="shared" si="21"/>
        <v>0</v>
      </c>
      <c r="O36" s="22">
        <f t="shared" si="21"/>
        <v>0</v>
      </c>
      <c r="P36" s="22">
        <f t="shared" si="21"/>
        <v>0</v>
      </c>
      <c r="Q36" s="22">
        <f t="shared" si="21"/>
        <v>0</v>
      </c>
      <c r="R36" s="22">
        <f t="shared" si="21"/>
        <v>0</v>
      </c>
      <c r="S36" s="22">
        <f t="shared" si="21"/>
        <v>0</v>
      </c>
      <c r="T36" s="22">
        <f t="shared" si="21"/>
        <v>0</v>
      </c>
      <c r="U36" s="22">
        <f t="shared" si="21"/>
        <v>0</v>
      </c>
    </row>
    <row r="37" spans="1:21" ht="15" hidden="1">
      <c r="A37" s="2" t="s">
        <v>76</v>
      </c>
      <c r="B37" s="22">
        <f aca="true" t="shared" si="22" ref="B37:U37">IF(B6&lt;2,ROUND(2*B32*4,0)/2,0)</f>
        <v>0</v>
      </c>
      <c r="C37" s="22">
        <f t="shared" si="22"/>
        <v>0</v>
      </c>
      <c r="D37" s="22">
        <f t="shared" si="22"/>
        <v>0</v>
      </c>
      <c r="E37" s="22">
        <f t="shared" si="22"/>
        <v>0</v>
      </c>
      <c r="F37" s="22">
        <f t="shared" si="22"/>
        <v>0</v>
      </c>
      <c r="G37" s="22">
        <f t="shared" si="22"/>
        <v>0</v>
      </c>
      <c r="H37" s="22">
        <f t="shared" si="22"/>
        <v>0</v>
      </c>
      <c r="I37" s="22">
        <f t="shared" si="22"/>
        <v>0</v>
      </c>
      <c r="J37" s="22">
        <f t="shared" si="22"/>
        <v>0</v>
      </c>
      <c r="K37" s="22">
        <f t="shared" si="22"/>
        <v>0</v>
      </c>
      <c r="L37" s="22">
        <f t="shared" si="22"/>
        <v>0</v>
      </c>
      <c r="M37" s="22">
        <f t="shared" si="22"/>
        <v>0</v>
      </c>
      <c r="N37" s="22">
        <f t="shared" si="22"/>
        <v>0</v>
      </c>
      <c r="O37" s="22">
        <f t="shared" si="22"/>
        <v>0</v>
      </c>
      <c r="P37" s="22">
        <f t="shared" si="22"/>
        <v>0</v>
      </c>
      <c r="Q37" s="22">
        <f t="shared" si="22"/>
        <v>0</v>
      </c>
      <c r="R37" s="22">
        <f t="shared" si="22"/>
        <v>0</v>
      </c>
      <c r="S37" s="22">
        <f t="shared" si="22"/>
        <v>0</v>
      </c>
      <c r="T37" s="22">
        <f t="shared" si="22"/>
        <v>0</v>
      </c>
      <c r="U37" s="22">
        <f t="shared" si="22"/>
        <v>0</v>
      </c>
    </row>
    <row r="38" spans="1:21" ht="15" hidden="1">
      <c r="A38" s="2" t="s">
        <v>79</v>
      </c>
      <c r="B38" s="22">
        <f aca="true" t="shared" si="23" ref="B38:U38">ROUND(2*B16/6,0)/2</f>
        <v>0</v>
      </c>
      <c r="C38" s="22">
        <f t="shared" si="23"/>
        <v>0</v>
      </c>
      <c r="D38" s="22">
        <f t="shared" si="23"/>
        <v>0</v>
      </c>
      <c r="E38" s="22">
        <f t="shared" si="23"/>
        <v>0</v>
      </c>
      <c r="F38" s="22">
        <f t="shared" si="23"/>
        <v>0</v>
      </c>
      <c r="G38" s="22">
        <f t="shared" si="23"/>
        <v>0</v>
      </c>
      <c r="H38" s="22">
        <f t="shared" si="23"/>
        <v>0</v>
      </c>
      <c r="I38" s="22">
        <f t="shared" si="23"/>
        <v>0</v>
      </c>
      <c r="J38" s="22">
        <f t="shared" si="23"/>
        <v>0</v>
      </c>
      <c r="K38" s="22">
        <f t="shared" si="23"/>
        <v>0</v>
      </c>
      <c r="L38" s="22">
        <f t="shared" si="23"/>
        <v>0</v>
      </c>
      <c r="M38" s="22">
        <f t="shared" si="23"/>
        <v>0</v>
      </c>
      <c r="N38" s="22">
        <f t="shared" si="23"/>
        <v>0</v>
      </c>
      <c r="O38" s="22">
        <f t="shared" si="23"/>
        <v>0</v>
      </c>
      <c r="P38" s="22">
        <f t="shared" si="23"/>
        <v>0</v>
      </c>
      <c r="Q38" s="22">
        <f t="shared" si="23"/>
        <v>0</v>
      </c>
      <c r="R38" s="22">
        <f t="shared" si="23"/>
        <v>0</v>
      </c>
      <c r="S38" s="22">
        <f t="shared" si="23"/>
        <v>0</v>
      </c>
      <c r="T38" s="22">
        <f t="shared" si="23"/>
        <v>0</v>
      </c>
      <c r="U38" s="22">
        <f t="shared" si="23"/>
        <v>0</v>
      </c>
    </row>
    <row r="39" spans="1:21" ht="15" hidden="1">
      <c r="A39" s="2" t="s">
        <v>59</v>
      </c>
      <c r="B39" s="22">
        <f aca="true" t="shared" si="24" ref="B39:U39">IF(B10="C",3,IF(B10="(C)",3,0))</f>
        <v>0</v>
      </c>
      <c r="C39" s="22">
        <f t="shared" si="24"/>
        <v>0</v>
      </c>
      <c r="D39" s="22">
        <f t="shared" si="24"/>
        <v>0</v>
      </c>
      <c r="E39" s="22">
        <f t="shared" si="24"/>
        <v>0</v>
      </c>
      <c r="F39" s="22">
        <f t="shared" si="24"/>
        <v>0</v>
      </c>
      <c r="G39" s="22">
        <f t="shared" si="24"/>
        <v>0</v>
      </c>
      <c r="H39" s="22">
        <f t="shared" si="24"/>
        <v>0</v>
      </c>
      <c r="I39" s="22">
        <f t="shared" si="24"/>
        <v>0</v>
      </c>
      <c r="J39" s="22">
        <f t="shared" si="24"/>
        <v>0</v>
      </c>
      <c r="K39" s="22">
        <f t="shared" si="24"/>
        <v>0</v>
      </c>
      <c r="L39" s="22">
        <f t="shared" si="24"/>
        <v>0</v>
      </c>
      <c r="M39" s="22">
        <f t="shared" si="24"/>
        <v>0</v>
      </c>
      <c r="N39" s="22">
        <f t="shared" si="24"/>
        <v>0</v>
      </c>
      <c r="O39" s="22">
        <f t="shared" si="24"/>
        <v>0</v>
      </c>
      <c r="P39" s="22">
        <f t="shared" si="24"/>
        <v>0</v>
      </c>
      <c r="Q39" s="22">
        <f t="shared" si="24"/>
        <v>0</v>
      </c>
      <c r="R39" s="22">
        <f t="shared" si="24"/>
        <v>0</v>
      </c>
      <c r="S39" s="22">
        <f t="shared" si="24"/>
        <v>0</v>
      </c>
      <c r="T39" s="22">
        <f t="shared" si="24"/>
        <v>0</v>
      </c>
      <c r="U39" s="22">
        <f t="shared" si="24"/>
        <v>0</v>
      </c>
    </row>
    <row r="40" spans="1:21" ht="15" hidden="1">
      <c r="A40" s="2" t="s">
        <v>60</v>
      </c>
      <c r="B40" s="22">
        <f aca="true" t="shared" si="25" ref="B40:U40">IF(B10="(I)",IF(B17&gt;-1,3,0),0)</f>
        <v>0</v>
      </c>
      <c r="C40" s="22">
        <f t="shared" si="25"/>
        <v>0</v>
      </c>
      <c r="D40" s="22">
        <f t="shared" si="25"/>
        <v>0</v>
      </c>
      <c r="E40" s="22">
        <f t="shared" si="25"/>
        <v>0</v>
      </c>
      <c r="F40" s="22">
        <f t="shared" si="25"/>
        <v>0</v>
      </c>
      <c r="G40" s="22">
        <f t="shared" si="25"/>
        <v>0</v>
      </c>
      <c r="H40" s="22">
        <f t="shared" si="25"/>
        <v>0</v>
      </c>
      <c r="I40" s="22">
        <f t="shared" si="25"/>
        <v>0</v>
      </c>
      <c r="J40" s="22">
        <f t="shared" si="25"/>
        <v>0</v>
      </c>
      <c r="K40" s="22">
        <f t="shared" si="25"/>
        <v>0</v>
      </c>
      <c r="L40" s="22">
        <f t="shared" si="25"/>
        <v>0</v>
      </c>
      <c r="M40" s="22">
        <f t="shared" si="25"/>
        <v>0</v>
      </c>
      <c r="N40" s="22">
        <f t="shared" si="25"/>
        <v>0</v>
      </c>
      <c r="O40" s="22">
        <f t="shared" si="25"/>
        <v>0</v>
      </c>
      <c r="P40" s="22">
        <f t="shared" si="25"/>
        <v>0</v>
      </c>
      <c r="Q40" s="22">
        <f t="shared" si="25"/>
        <v>0</v>
      </c>
      <c r="R40" s="22">
        <f t="shared" si="25"/>
        <v>0</v>
      </c>
      <c r="S40" s="22">
        <f t="shared" si="25"/>
        <v>0</v>
      </c>
      <c r="T40" s="22">
        <f t="shared" si="25"/>
        <v>0</v>
      </c>
      <c r="U40" s="22">
        <f t="shared" si="25"/>
        <v>0</v>
      </c>
    </row>
    <row r="41" spans="1:21" ht="15" hidden="1">
      <c r="A41" s="2" t="s">
        <v>61</v>
      </c>
      <c r="B41" s="22">
        <f aca="true" t="shared" si="26" ref="B41:U41">IF(B10="(C)",IF(B17&gt;-1,3,0),0)</f>
        <v>0</v>
      </c>
      <c r="C41" s="22">
        <f t="shared" si="26"/>
        <v>0</v>
      </c>
      <c r="D41" s="22">
        <f t="shared" si="26"/>
        <v>0</v>
      </c>
      <c r="E41" s="22">
        <f t="shared" si="26"/>
        <v>0</v>
      </c>
      <c r="F41" s="22">
        <f t="shared" si="26"/>
        <v>0</v>
      </c>
      <c r="G41" s="22">
        <f t="shared" si="26"/>
        <v>0</v>
      </c>
      <c r="H41" s="22">
        <f t="shared" si="26"/>
        <v>0</v>
      </c>
      <c r="I41" s="22">
        <f t="shared" si="26"/>
        <v>0</v>
      </c>
      <c r="J41" s="22">
        <f t="shared" si="26"/>
        <v>0</v>
      </c>
      <c r="K41" s="22">
        <f t="shared" si="26"/>
        <v>0</v>
      </c>
      <c r="L41" s="22">
        <f t="shared" si="26"/>
        <v>0</v>
      </c>
      <c r="M41" s="22">
        <f t="shared" si="26"/>
        <v>0</v>
      </c>
      <c r="N41" s="22">
        <f t="shared" si="26"/>
        <v>0</v>
      </c>
      <c r="O41" s="22">
        <f t="shared" si="26"/>
        <v>0</v>
      </c>
      <c r="P41" s="22">
        <f t="shared" si="26"/>
        <v>0</v>
      </c>
      <c r="Q41" s="22">
        <f t="shared" si="26"/>
        <v>0</v>
      </c>
      <c r="R41" s="22">
        <f t="shared" si="26"/>
        <v>0</v>
      </c>
      <c r="S41" s="22">
        <f t="shared" si="26"/>
        <v>0</v>
      </c>
      <c r="T41" s="22">
        <f t="shared" si="26"/>
        <v>0</v>
      </c>
      <c r="U41" s="22">
        <f t="shared" si="26"/>
        <v>0</v>
      </c>
    </row>
    <row r="42" spans="1:21" ht="15" hidden="1">
      <c r="A42" s="2" t="s">
        <v>62</v>
      </c>
      <c r="B42" s="22">
        <f aca="true" t="shared" si="27" ref="B42:U42">IF(B10="(D)",IF(B17&gt;-1,3,0),0)</f>
        <v>0</v>
      </c>
      <c r="C42" s="22">
        <f t="shared" si="27"/>
        <v>0</v>
      </c>
      <c r="D42" s="22">
        <f t="shared" si="27"/>
        <v>0</v>
      </c>
      <c r="E42" s="22">
        <f t="shared" si="27"/>
        <v>0</v>
      </c>
      <c r="F42" s="22">
        <f t="shared" si="27"/>
        <v>0</v>
      </c>
      <c r="G42" s="22">
        <f t="shared" si="27"/>
        <v>0</v>
      </c>
      <c r="H42" s="22">
        <f t="shared" si="27"/>
        <v>0</v>
      </c>
      <c r="I42" s="22">
        <f t="shared" si="27"/>
        <v>0</v>
      </c>
      <c r="J42" s="22">
        <f t="shared" si="27"/>
        <v>0</v>
      </c>
      <c r="K42" s="22">
        <f t="shared" si="27"/>
        <v>0</v>
      </c>
      <c r="L42" s="22">
        <f t="shared" si="27"/>
        <v>0</v>
      </c>
      <c r="M42" s="22">
        <f t="shared" si="27"/>
        <v>0</v>
      </c>
      <c r="N42" s="22">
        <f t="shared" si="27"/>
        <v>0</v>
      </c>
      <c r="O42" s="22">
        <f t="shared" si="27"/>
        <v>0</v>
      </c>
      <c r="P42" s="22">
        <f t="shared" si="27"/>
        <v>0</v>
      </c>
      <c r="Q42" s="22">
        <f t="shared" si="27"/>
        <v>0</v>
      </c>
      <c r="R42" s="22">
        <f t="shared" si="27"/>
        <v>0</v>
      </c>
      <c r="S42" s="22">
        <f t="shared" si="27"/>
        <v>0</v>
      </c>
      <c r="T42" s="22">
        <f t="shared" si="27"/>
        <v>0</v>
      </c>
      <c r="U42" s="22">
        <f t="shared" si="27"/>
        <v>0</v>
      </c>
    </row>
    <row r="43" spans="1:21" ht="15" hidden="1">
      <c r="A43" s="2" t="s">
        <v>63</v>
      </c>
      <c r="B43" s="22">
        <f aca="true" t="shared" si="28" ref="B43:U43">IF(B10="(C)",IF(B12&gt;0,B12,0),0)</f>
        <v>0</v>
      </c>
      <c r="C43" s="22">
        <f t="shared" si="28"/>
        <v>0</v>
      </c>
      <c r="D43" s="22">
        <f t="shared" si="28"/>
        <v>0</v>
      </c>
      <c r="E43" s="22">
        <f t="shared" si="28"/>
        <v>0</v>
      </c>
      <c r="F43" s="22">
        <f t="shared" si="28"/>
        <v>0</v>
      </c>
      <c r="G43" s="22">
        <f t="shared" si="28"/>
        <v>0</v>
      </c>
      <c r="H43" s="22">
        <f t="shared" si="28"/>
        <v>0</v>
      </c>
      <c r="I43" s="22">
        <f t="shared" si="28"/>
        <v>0</v>
      </c>
      <c r="J43" s="22">
        <f t="shared" si="28"/>
        <v>0</v>
      </c>
      <c r="K43" s="22">
        <f t="shared" si="28"/>
        <v>0</v>
      </c>
      <c r="L43" s="22">
        <f t="shared" si="28"/>
        <v>0</v>
      </c>
      <c r="M43" s="22">
        <f t="shared" si="28"/>
        <v>0</v>
      </c>
      <c r="N43" s="22">
        <f t="shared" si="28"/>
        <v>0</v>
      </c>
      <c r="O43" s="22">
        <f t="shared" si="28"/>
        <v>0</v>
      </c>
      <c r="P43" s="22">
        <f t="shared" si="28"/>
        <v>0</v>
      </c>
      <c r="Q43" s="22">
        <f t="shared" si="28"/>
        <v>0</v>
      </c>
      <c r="R43" s="22">
        <f t="shared" si="28"/>
        <v>0</v>
      </c>
      <c r="S43" s="22">
        <f t="shared" si="28"/>
        <v>0</v>
      </c>
      <c r="T43" s="22">
        <f t="shared" si="28"/>
        <v>0</v>
      </c>
      <c r="U43" s="22">
        <f t="shared" si="28"/>
        <v>0</v>
      </c>
    </row>
    <row r="44" ht="15">
      <c r="A44" s="2" t="s">
        <v>53</v>
      </c>
    </row>
    <row r="45" ht="15">
      <c r="A45" s="2" t="s">
        <v>20</v>
      </c>
    </row>
    <row r="46" ht="15">
      <c r="A46" s="2" t="s">
        <v>21</v>
      </c>
    </row>
    <row r="47" s="12" customFormat="1" ht="15">
      <c r="A47" s="14" t="s">
        <v>22</v>
      </c>
    </row>
    <row r="48" spans="1:21" s="12" customFormat="1" ht="15" hidden="1">
      <c r="A48" s="14" t="s">
        <v>23</v>
      </c>
      <c r="B48" s="21">
        <f aca="true" t="shared" si="29" ref="B48:U48">SUM(B30:B47)-B32</f>
        <v>0</v>
      </c>
      <c r="C48" s="21">
        <f t="shared" si="29"/>
        <v>0</v>
      </c>
      <c r="D48" s="21">
        <f t="shared" si="29"/>
        <v>0</v>
      </c>
      <c r="E48" s="21">
        <f t="shared" si="29"/>
        <v>0</v>
      </c>
      <c r="F48" s="21">
        <f t="shared" si="29"/>
        <v>0</v>
      </c>
      <c r="G48" s="21">
        <f t="shared" si="29"/>
        <v>0</v>
      </c>
      <c r="H48" s="21">
        <f t="shared" si="29"/>
        <v>0</v>
      </c>
      <c r="I48" s="21">
        <f t="shared" si="29"/>
        <v>0</v>
      </c>
      <c r="J48" s="21">
        <f t="shared" si="29"/>
        <v>0</v>
      </c>
      <c r="K48" s="21">
        <f t="shared" si="29"/>
        <v>0</v>
      </c>
      <c r="L48" s="21">
        <f t="shared" si="29"/>
        <v>0</v>
      </c>
      <c r="M48" s="21">
        <f t="shared" si="29"/>
        <v>0</v>
      </c>
      <c r="N48" s="21">
        <f t="shared" si="29"/>
        <v>0</v>
      </c>
      <c r="O48" s="21">
        <f t="shared" si="29"/>
        <v>0</v>
      </c>
      <c r="P48" s="21">
        <f t="shared" si="29"/>
        <v>0</v>
      </c>
      <c r="Q48" s="21">
        <f t="shared" si="29"/>
        <v>0</v>
      </c>
      <c r="R48" s="21">
        <f t="shared" si="29"/>
        <v>0</v>
      </c>
      <c r="S48" s="21">
        <f t="shared" si="29"/>
        <v>0</v>
      </c>
      <c r="T48" s="21">
        <f t="shared" si="29"/>
        <v>0</v>
      </c>
      <c r="U48" s="21">
        <f t="shared" si="29"/>
        <v>0</v>
      </c>
    </row>
    <row r="49" spans="1:21" ht="15" hidden="1">
      <c r="A49" s="2" t="s">
        <v>24</v>
      </c>
      <c r="B49" s="22">
        <f aca="true" t="shared" si="30" ref="B49:U49">B29-B48</f>
        <v>0</v>
      </c>
      <c r="C49" s="22">
        <f t="shared" si="30"/>
        <v>0</v>
      </c>
      <c r="D49" s="22">
        <f t="shared" si="30"/>
        <v>0</v>
      </c>
      <c r="E49" s="22">
        <f t="shared" si="30"/>
        <v>0</v>
      </c>
      <c r="F49" s="22">
        <f t="shared" si="30"/>
        <v>0</v>
      </c>
      <c r="G49" s="22">
        <f t="shared" si="30"/>
        <v>0</v>
      </c>
      <c r="H49" s="22">
        <f t="shared" si="30"/>
        <v>0</v>
      </c>
      <c r="I49" s="22">
        <f t="shared" si="30"/>
        <v>0</v>
      </c>
      <c r="J49" s="22">
        <f t="shared" si="30"/>
        <v>0</v>
      </c>
      <c r="K49" s="22">
        <f t="shared" si="30"/>
        <v>0</v>
      </c>
      <c r="L49" s="22">
        <f t="shared" si="30"/>
        <v>0</v>
      </c>
      <c r="M49" s="22">
        <f t="shared" si="30"/>
        <v>0</v>
      </c>
      <c r="N49" s="22">
        <f t="shared" si="30"/>
        <v>0</v>
      </c>
      <c r="O49" s="22">
        <f t="shared" si="30"/>
        <v>0</v>
      </c>
      <c r="P49" s="22">
        <f t="shared" si="30"/>
        <v>0</v>
      </c>
      <c r="Q49" s="22">
        <f t="shared" si="30"/>
        <v>0</v>
      </c>
      <c r="R49" s="22">
        <f t="shared" si="30"/>
        <v>0</v>
      </c>
      <c r="S49" s="22">
        <f t="shared" si="30"/>
        <v>0</v>
      </c>
      <c r="T49" s="22">
        <f t="shared" si="30"/>
        <v>0</v>
      </c>
      <c r="U49" s="22">
        <f t="shared" si="30"/>
        <v>0</v>
      </c>
    </row>
    <row r="50" spans="1:21" ht="15" hidden="1">
      <c r="A50" s="2" t="s">
        <v>25</v>
      </c>
      <c r="B50" s="23">
        <f aca="true" t="shared" si="31" ref="B50:U50">ROUNDDOWN(B49/2,0)/2</f>
        <v>0</v>
      </c>
      <c r="C50" s="23">
        <f t="shared" si="31"/>
        <v>0</v>
      </c>
      <c r="D50" s="23">
        <f t="shared" si="31"/>
        <v>0</v>
      </c>
      <c r="E50" s="23">
        <f t="shared" si="31"/>
        <v>0</v>
      </c>
      <c r="F50" s="23">
        <f t="shared" si="31"/>
        <v>0</v>
      </c>
      <c r="G50" s="23">
        <f t="shared" si="31"/>
        <v>0</v>
      </c>
      <c r="H50" s="23">
        <f t="shared" si="31"/>
        <v>0</v>
      </c>
      <c r="I50" s="23">
        <f t="shared" si="31"/>
        <v>0</v>
      </c>
      <c r="J50" s="23">
        <f t="shared" si="31"/>
        <v>0</v>
      </c>
      <c r="K50" s="23">
        <f t="shared" si="31"/>
        <v>0</v>
      </c>
      <c r="L50" s="23">
        <f t="shared" si="31"/>
        <v>0</v>
      </c>
      <c r="M50" s="23">
        <f t="shared" si="31"/>
        <v>0</v>
      </c>
      <c r="N50" s="23">
        <f t="shared" si="31"/>
        <v>0</v>
      </c>
      <c r="O50" s="23">
        <f t="shared" si="31"/>
        <v>0</v>
      </c>
      <c r="P50" s="23">
        <f t="shared" si="31"/>
        <v>0</v>
      </c>
      <c r="Q50" s="23">
        <f t="shared" si="31"/>
        <v>0</v>
      </c>
      <c r="R50" s="23">
        <f t="shared" si="31"/>
        <v>0</v>
      </c>
      <c r="S50" s="23">
        <f t="shared" si="31"/>
        <v>0</v>
      </c>
      <c r="T50" s="23">
        <f t="shared" si="31"/>
        <v>0</v>
      </c>
      <c r="U50" s="23">
        <f t="shared" si="31"/>
        <v>0</v>
      </c>
    </row>
    <row r="52" spans="2:17" ht="15">
      <c r="B52" s="31" t="s">
        <v>58</v>
      </c>
      <c r="C52" s="15" t="s">
        <v>54</v>
      </c>
      <c r="D52" s="15" t="s">
        <v>55</v>
      </c>
      <c r="E52" s="15" t="s">
        <v>56</v>
      </c>
      <c r="F52" s="15" t="s">
        <v>36</v>
      </c>
      <c r="G52" s="16" t="s">
        <v>37</v>
      </c>
      <c r="I52" s="31" t="s">
        <v>38</v>
      </c>
      <c r="J52" s="15"/>
      <c r="K52" s="16"/>
      <c r="M52" s="27" t="s">
        <v>30</v>
      </c>
      <c r="N52" s="18"/>
      <c r="O52" s="18"/>
      <c r="P52" s="18"/>
      <c r="Q52" s="18"/>
    </row>
    <row r="53" spans="2:17" ht="15">
      <c r="B53" s="17"/>
      <c r="C53" s="18"/>
      <c r="F53" s="18"/>
      <c r="G53" s="32"/>
      <c r="I53" s="17"/>
      <c r="J53" s="18"/>
      <c r="K53" s="32"/>
      <c r="M53" s="18" t="s">
        <v>31</v>
      </c>
      <c r="N53" s="18"/>
      <c r="O53" s="18"/>
      <c r="Q53" s="18">
        <v>2</v>
      </c>
    </row>
    <row r="54" spans="2:17" ht="15">
      <c r="B54" s="17"/>
      <c r="C54" s="18"/>
      <c r="F54" s="18"/>
      <c r="G54" s="32"/>
      <c r="I54" s="19"/>
      <c r="J54" s="12"/>
      <c r="K54" s="33"/>
      <c r="M54" s="18" t="s">
        <v>32</v>
      </c>
      <c r="N54" s="25"/>
      <c r="O54" s="26"/>
      <c r="Q54" s="18">
        <v>10</v>
      </c>
    </row>
    <row r="55" spans="2:17" ht="15">
      <c r="B55" s="17"/>
      <c r="C55" s="18"/>
      <c r="F55" s="18"/>
      <c r="G55" s="32"/>
      <c r="M55" t="s">
        <v>33</v>
      </c>
      <c r="Q55">
        <v>12.7</v>
      </c>
    </row>
    <row r="56" spans="2:17" ht="15">
      <c r="B56" s="17"/>
      <c r="C56" s="18"/>
      <c r="F56" s="18"/>
      <c r="G56" s="32"/>
      <c r="M56" t="s">
        <v>34</v>
      </c>
      <c r="Q56" s="22">
        <f>ROUND(((Q53^2)+((Q58/9)^2))^0.5,0)</f>
        <v>4</v>
      </c>
    </row>
    <row r="57" spans="2:7" ht="15">
      <c r="B57" s="17"/>
      <c r="C57" s="18"/>
      <c r="F57" s="18"/>
      <c r="G57" s="32"/>
    </row>
    <row r="58" spans="2:17" ht="15">
      <c r="B58" s="17"/>
      <c r="C58" s="18"/>
      <c r="F58" s="18"/>
      <c r="G58" s="32"/>
      <c r="M58" t="s">
        <v>35</v>
      </c>
      <c r="Q58" s="22">
        <f>ABS(Q54-Q55)*10</f>
        <v>26.999999999999993</v>
      </c>
    </row>
    <row r="59" spans="2:7" ht="15">
      <c r="B59" s="19" t="s">
        <v>57</v>
      </c>
      <c r="C59" s="35">
        <f>SUM(C53:C58)</f>
        <v>0</v>
      </c>
      <c r="D59" s="35">
        <f>SUM(D53:D58)</f>
        <v>0</v>
      </c>
      <c r="E59" s="35">
        <f>SUM(E53:E58)</f>
        <v>0</v>
      </c>
      <c r="F59" s="12"/>
      <c r="G59" s="33"/>
    </row>
    <row r="61" spans="11:16" ht="15">
      <c r="K61" s="18"/>
      <c r="L61" s="18"/>
      <c r="M61" s="18"/>
      <c r="N61" s="18"/>
      <c r="O61" s="18"/>
      <c r="P61" s="18"/>
    </row>
    <row r="62" spans="11:16" ht="15">
      <c r="K62" s="18"/>
      <c r="L62" s="18"/>
      <c r="M62" s="18"/>
      <c r="N62" s="18"/>
      <c r="O62" s="18"/>
      <c r="P62" s="18"/>
    </row>
    <row r="63" spans="11:16" ht="15">
      <c r="K63" s="18"/>
      <c r="L63" s="18"/>
      <c r="M63" s="18"/>
      <c r="N63" s="18"/>
      <c r="O63" s="18"/>
      <c r="P63" s="18"/>
    </row>
    <row r="64" spans="8:16" ht="15">
      <c r="H64" s="18"/>
      <c r="I64" s="18"/>
      <c r="J64" s="18"/>
      <c r="K64" s="18"/>
      <c r="L64" s="18"/>
      <c r="M64" s="18"/>
      <c r="N64" s="18"/>
      <c r="O64" s="18"/>
      <c r="P64" s="18"/>
    </row>
    <row r="65" spans="8:16" ht="15">
      <c r="H65" s="18"/>
      <c r="I65" s="18"/>
      <c r="J65" s="18"/>
      <c r="K65" s="18"/>
      <c r="L65" s="18"/>
      <c r="M65" s="18"/>
      <c r="N65" s="18"/>
      <c r="O65" s="18"/>
      <c r="P65" s="18"/>
    </row>
    <row r="66" spans="8:16" ht="15">
      <c r="H66" s="18"/>
      <c r="I66" s="18"/>
      <c r="J66" s="18"/>
      <c r="K66" s="18"/>
      <c r="L66" s="18"/>
      <c r="M66" s="18"/>
      <c r="N66" s="18"/>
      <c r="O66" s="18"/>
      <c r="P66" s="18"/>
    </row>
    <row r="67" spans="8:16" ht="15">
      <c r="H67" s="18"/>
      <c r="I67" s="18"/>
      <c r="J67" s="18"/>
      <c r="K67" s="18"/>
      <c r="L67" s="18"/>
      <c r="M67" s="18"/>
      <c r="N67" s="18"/>
      <c r="O67" s="18"/>
      <c r="P67" s="18"/>
    </row>
    <row r="68" spans="8:16" ht="15">
      <c r="H68" s="18"/>
      <c r="I68" s="18"/>
      <c r="J68" s="18"/>
      <c r="K68" s="18"/>
      <c r="L68" s="18"/>
      <c r="M68" s="18"/>
      <c r="N68" s="18"/>
      <c r="O68" s="18"/>
      <c r="P68" s="18"/>
    </row>
    <row r="69" spans="8:16" ht="15">
      <c r="H69" s="18"/>
      <c r="I69" s="18"/>
      <c r="J69" s="18"/>
      <c r="K69" s="18"/>
      <c r="L69" s="18"/>
      <c r="M69" s="18"/>
      <c r="N69" s="18"/>
      <c r="O69" s="18"/>
      <c r="P69" s="18"/>
    </row>
    <row r="72" spans="2:4" ht="15">
      <c r="B72" t="s">
        <v>26</v>
      </c>
      <c r="C72" t="s">
        <v>44</v>
      </c>
      <c r="D72" t="s">
        <v>49</v>
      </c>
    </row>
    <row r="73" spans="2:4" ht="15">
      <c r="B73" t="s">
        <v>39</v>
      </c>
      <c r="C73" t="s">
        <v>45</v>
      </c>
      <c r="D73" t="s">
        <v>50</v>
      </c>
    </row>
    <row r="74" spans="2:4" ht="15">
      <c r="B74" t="s">
        <v>40</v>
      </c>
      <c r="C74" s="6" t="s">
        <v>52</v>
      </c>
      <c r="D74" t="s">
        <v>29</v>
      </c>
    </row>
    <row r="75" spans="2:4" ht="15">
      <c r="B75" t="s">
        <v>41</v>
      </c>
      <c r="C75" t="s">
        <v>46</v>
      </c>
      <c r="D75" t="s">
        <v>51</v>
      </c>
    </row>
    <row r="76" spans="2:3" ht="15">
      <c r="B76" t="s">
        <v>42</v>
      </c>
      <c r="C76" t="s">
        <v>47</v>
      </c>
    </row>
    <row r="77" spans="2:3" ht="15">
      <c r="B77" t="s">
        <v>43</v>
      </c>
      <c r="C77" t="s">
        <v>48</v>
      </c>
    </row>
  </sheetData>
  <sheetProtection/>
  <dataValidations count="3">
    <dataValidation type="list" allowBlank="1" showInputMessage="1" showErrorMessage="1" sqref="B10:U10">
      <formula1>$C$72:$C$78</formula1>
    </dataValidation>
    <dataValidation type="list" showInputMessage="1" showErrorMessage="1" sqref="B8:U8">
      <formula1>$B$72:$B$78</formula1>
    </dataValidation>
    <dataValidation type="list" allowBlank="1" showInputMessage="1" showErrorMessage="1" sqref="B18:U18">
      <formula1>$D$72:$D$75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0" sqref="B10"/>
    </sheetView>
  </sheetViews>
  <sheetFormatPr defaultColWidth="9.140625" defaultRowHeight="15"/>
  <cols>
    <col min="1" max="1" width="22.140625" style="0" customWidth="1"/>
  </cols>
  <sheetData>
    <row r="1" spans="1:21" s="12" customFormat="1" ht="15">
      <c r="A1" s="10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ht="15">
      <c r="A2" t="s">
        <v>1</v>
      </c>
    </row>
    <row r="3" s="1" customFormat="1" ht="15">
      <c r="A3" s="1" t="s">
        <v>2</v>
      </c>
    </row>
    <row r="4" s="1" customFormat="1" ht="15">
      <c r="A4" s="1" t="s">
        <v>7</v>
      </c>
    </row>
    <row r="5" spans="1:21" s="1" customFormat="1" ht="15">
      <c r="A5" s="1" t="s">
        <v>3</v>
      </c>
      <c r="C5" s="20">
        <f aca="true" t="shared" si="0" ref="C5:U5">B5+(B17/10)</f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</row>
    <row r="6" spans="1:21" s="1" customFormat="1" ht="15">
      <c r="A6" s="1" t="s">
        <v>4</v>
      </c>
      <c r="B6" s="9"/>
      <c r="C6" s="20">
        <f aca="true" t="shared" si="1" ref="C6:U6">IF(C18="Idle",B6+B50-1,B6+B50)</f>
        <v>-1.5</v>
      </c>
      <c r="D6" s="20">
        <f t="shared" si="1"/>
        <v>-1.5</v>
      </c>
      <c r="E6" s="20">
        <f t="shared" si="1"/>
        <v>-1.5</v>
      </c>
      <c r="F6" s="20">
        <f t="shared" si="1"/>
        <v>-1.5</v>
      </c>
      <c r="G6" s="20">
        <f t="shared" si="1"/>
        <v>-1.5</v>
      </c>
      <c r="H6" s="20">
        <f t="shared" si="1"/>
        <v>-1.5</v>
      </c>
      <c r="I6" s="20">
        <f t="shared" si="1"/>
        <v>-1.5</v>
      </c>
      <c r="J6" s="20">
        <f t="shared" si="1"/>
        <v>-1.5</v>
      </c>
      <c r="K6" s="20">
        <f t="shared" si="1"/>
        <v>-1.5</v>
      </c>
      <c r="L6" s="20">
        <f t="shared" si="1"/>
        <v>-1.5</v>
      </c>
      <c r="M6" s="20">
        <f t="shared" si="1"/>
        <v>-1.5</v>
      </c>
      <c r="N6" s="20">
        <f t="shared" si="1"/>
        <v>-1.5</v>
      </c>
      <c r="O6" s="20">
        <f t="shared" si="1"/>
        <v>-1.5</v>
      </c>
      <c r="P6" s="20">
        <f t="shared" si="1"/>
        <v>-1.5</v>
      </c>
      <c r="Q6" s="20">
        <f t="shared" si="1"/>
        <v>-1.5</v>
      </c>
      <c r="R6" s="20">
        <f t="shared" si="1"/>
        <v>-1.5</v>
      </c>
      <c r="S6" s="20">
        <f t="shared" si="1"/>
        <v>-1.5</v>
      </c>
      <c r="T6" s="20">
        <f t="shared" si="1"/>
        <v>-1.5</v>
      </c>
      <c r="U6" s="20">
        <f t="shared" si="1"/>
        <v>-1.5</v>
      </c>
    </row>
    <row r="7" spans="1:21" ht="15">
      <c r="A7" s="2" t="s">
        <v>5</v>
      </c>
      <c r="B7" s="7">
        <v>0</v>
      </c>
      <c r="C7" s="23">
        <f aca="true" t="shared" si="2" ref="C7:U7">IF(ABS(B12)+B13&lt;B6+B7,0.5,0)</f>
        <v>0</v>
      </c>
      <c r="D7" s="23">
        <f t="shared" si="2"/>
        <v>0</v>
      </c>
      <c r="E7" s="23">
        <f t="shared" si="2"/>
        <v>0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3">
        <f t="shared" si="2"/>
        <v>0</v>
      </c>
      <c r="S7" s="23">
        <f t="shared" si="2"/>
        <v>0</v>
      </c>
      <c r="T7" s="23">
        <f t="shared" si="2"/>
        <v>0</v>
      </c>
      <c r="U7" s="23">
        <f t="shared" si="2"/>
        <v>0</v>
      </c>
    </row>
    <row r="8" spans="1:21" ht="15">
      <c r="A8" s="2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5">
      <c r="A9" s="2" t="s">
        <v>8</v>
      </c>
    </row>
    <row r="10" spans="1:21" s="12" customFormat="1" ht="15">
      <c r="A10" s="10" t="s">
        <v>9</v>
      </c>
      <c r="B10" s="13" t="s">
        <v>52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">
      <c r="A11" s="2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5" customFormat="1" ht="15">
      <c r="A12" s="4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28" customFormat="1" ht="15">
      <c r="A13" s="29" t="s">
        <v>27</v>
      </c>
      <c r="B13" s="30">
        <f aca="true" t="shared" si="3" ref="B13:U13">ROUNDDOWN(B6+B7,0)-ABS(B12)</f>
        <v>0</v>
      </c>
      <c r="C13" s="30">
        <f t="shared" si="3"/>
        <v>-1</v>
      </c>
      <c r="D13" s="30">
        <f t="shared" si="3"/>
        <v>-1</v>
      </c>
      <c r="E13" s="30">
        <f t="shared" si="3"/>
        <v>-1</v>
      </c>
      <c r="F13" s="30">
        <f t="shared" si="3"/>
        <v>-1</v>
      </c>
      <c r="G13" s="30">
        <f t="shared" si="3"/>
        <v>-1</v>
      </c>
      <c r="H13" s="30">
        <f t="shared" si="3"/>
        <v>-1</v>
      </c>
      <c r="I13" s="30">
        <f t="shared" si="3"/>
        <v>-1</v>
      </c>
      <c r="J13" s="30">
        <f t="shared" si="3"/>
        <v>-1</v>
      </c>
      <c r="K13" s="30">
        <f t="shared" si="3"/>
        <v>-1</v>
      </c>
      <c r="L13" s="30">
        <f t="shared" si="3"/>
        <v>-1</v>
      </c>
      <c r="M13" s="30">
        <f t="shared" si="3"/>
        <v>-1</v>
      </c>
      <c r="N13" s="30">
        <f t="shared" si="3"/>
        <v>-1</v>
      </c>
      <c r="O13" s="30">
        <f t="shared" si="3"/>
        <v>-1</v>
      </c>
      <c r="P13" s="30">
        <f t="shared" si="3"/>
        <v>-1</v>
      </c>
      <c r="Q13" s="30">
        <f t="shared" si="3"/>
        <v>-1</v>
      </c>
      <c r="R13" s="30">
        <f t="shared" si="3"/>
        <v>-1</v>
      </c>
      <c r="S13" s="30">
        <f t="shared" si="3"/>
        <v>-1</v>
      </c>
      <c r="T13" s="30">
        <f t="shared" si="3"/>
        <v>-1</v>
      </c>
      <c r="U13" s="30">
        <f t="shared" si="3"/>
        <v>-1</v>
      </c>
    </row>
    <row r="14" spans="1:21" ht="15">
      <c r="A14" s="2" t="s">
        <v>11</v>
      </c>
      <c r="B14" s="34">
        <f aca="true" t="shared" si="4" ref="B14:U14">B12*9</f>
        <v>0</v>
      </c>
      <c r="C14" s="34">
        <f t="shared" si="4"/>
        <v>0</v>
      </c>
      <c r="D14" s="34">
        <f t="shared" si="4"/>
        <v>0</v>
      </c>
      <c r="E14" s="34">
        <f t="shared" si="4"/>
        <v>0</v>
      </c>
      <c r="F14" s="34">
        <f t="shared" si="4"/>
        <v>0</v>
      </c>
      <c r="G14" s="34">
        <f t="shared" si="4"/>
        <v>0</v>
      </c>
      <c r="H14" s="34">
        <f t="shared" si="4"/>
        <v>0</v>
      </c>
      <c r="I14" s="34">
        <f t="shared" si="4"/>
        <v>0</v>
      </c>
      <c r="J14" s="34">
        <f t="shared" si="4"/>
        <v>0</v>
      </c>
      <c r="K14" s="34">
        <f t="shared" si="4"/>
        <v>0</v>
      </c>
      <c r="L14" s="34">
        <f t="shared" si="4"/>
        <v>0</v>
      </c>
      <c r="M14" s="34">
        <f t="shared" si="4"/>
        <v>0</v>
      </c>
      <c r="N14" s="34">
        <f t="shared" si="4"/>
        <v>0</v>
      </c>
      <c r="O14" s="34">
        <f t="shared" si="4"/>
        <v>0</v>
      </c>
      <c r="P14" s="34">
        <f t="shared" si="4"/>
        <v>0</v>
      </c>
      <c r="Q14" s="34">
        <f t="shared" si="4"/>
        <v>0</v>
      </c>
      <c r="R14" s="34">
        <f t="shared" si="4"/>
        <v>0</v>
      </c>
      <c r="S14" s="34">
        <f t="shared" si="4"/>
        <v>0</v>
      </c>
      <c r="T14" s="34">
        <f t="shared" si="4"/>
        <v>0</v>
      </c>
      <c r="U14" s="34">
        <f t="shared" si="4"/>
        <v>0</v>
      </c>
    </row>
    <row r="15" spans="1:5" ht="15">
      <c r="A15" s="2" t="s">
        <v>12</v>
      </c>
      <c r="E15" s="24"/>
    </row>
    <row r="16" spans="1:5" ht="15">
      <c r="A16" s="2" t="s">
        <v>78</v>
      </c>
      <c r="E16" s="24"/>
    </row>
    <row r="17" spans="1:21" s="12" customFormat="1" ht="15">
      <c r="A17" s="14" t="s">
        <v>13</v>
      </c>
      <c r="B17" s="21">
        <f aca="true" t="shared" si="5" ref="B17:U17">SUM(B14:B16)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si="5"/>
        <v>0</v>
      </c>
      <c r="I17" s="21">
        <f t="shared" si="5"/>
        <v>0</v>
      </c>
      <c r="J17" s="21">
        <f t="shared" si="5"/>
        <v>0</v>
      </c>
      <c r="K17" s="21">
        <f t="shared" si="5"/>
        <v>0</v>
      </c>
      <c r="L17" s="21">
        <f t="shared" si="5"/>
        <v>0</v>
      </c>
      <c r="M17" s="21">
        <f t="shared" si="5"/>
        <v>0</v>
      </c>
      <c r="N17" s="21">
        <f t="shared" si="5"/>
        <v>0</v>
      </c>
      <c r="O17" s="21">
        <f t="shared" si="5"/>
        <v>0</v>
      </c>
      <c r="P17" s="21">
        <f t="shared" si="5"/>
        <v>0</v>
      </c>
      <c r="Q17" s="21">
        <f t="shared" si="5"/>
        <v>0</v>
      </c>
      <c r="R17" s="21">
        <f t="shared" si="5"/>
        <v>0</v>
      </c>
      <c r="S17" s="21">
        <f t="shared" si="5"/>
        <v>0</v>
      </c>
      <c r="T17" s="21">
        <f t="shared" si="5"/>
        <v>0</v>
      </c>
      <c r="U17" s="21">
        <f t="shared" si="5"/>
        <v>0</v>
      </c>
    </row>
    <row r="18" spans="1:21" ht="15">
      <c r="A18" s="1" t="s">
        <v>14</v>
      </c>
      <c r="B18" s="3" t="s">
        <v>29</v>
      </c>
      <c r="C18" s="3" t="s">
        <v>29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3" t="s">
        <v>29</v>
      </c>
      <c r="S18" s="3" t="s">
        <v>29</v>
      </c>
      <c r="T18" s="3" t="s">
        <v>29</v>
      </c>
      <c r="U18" s="3" t="s">
        <v>29</v>
      </c>
    </row>
    <row r="19" ht="15">
      <c r="A19" s="2" t="s">
        <v>16</v>
      </c>
    </row>
    <row r="20" spans="1:21" s="12" customFormat="1" ht="15">
      <c r="A20" s="14" t="s">
        <v>15</v>
      </c>
      <c r="C20" s="21">
        <f aca="true" t="shared" si="6" ref="C20:U20">IF(B49&gt;0,ROUND(B49-(4*B50),1),0)</f>
        <v>0</v>
      </c>
      <c r="D20" s="21">
        <f t="shared" si="6"/>
        <v>0</v>
      </c>
      <c r="E20" s="21">
        <f t="shared" si="6"/>
        <v>0</v>
      </c>
      <c r="F20" s="21">
        <f t="shared" si="6"/>
        <v>0</v>
      </c>
      <c r="G20" s="21">
        <f t="shared" si="6"/>
        <v>0</v>
      </c>
      <c r="H20" s="21">
        <f t="shared" si="6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1">
        <f t="shared" si="6"/>
        <v>0</v>
      </c>
      <c r="M20" s="21">
        <f t="shared" si="6"/>
        <v>0</v>
      </c>
      <c r="N20" s="21">
        <f t="shared" si="6"/>
        <v>0</v>
      </c>
      <c r="O20" s="21">
        <f t="shared" si="6"/>
        <v>0</v>
      </c>
      <c r="P20" s="21">
        <f t="shared" si="6"/>
        <v>0</v>
      </c>
      <c r="Q20" s="21">
        <f t="shared" si="6"/>
        <v>0</v>
      </c>
      <c r="R20" s="21">
        <f t="shared" si="6"/>
        <v>0</v>
      </c>
      <c r="S20" s="21">
        <f t="shared" si="6"/>
        <v>0</v>
      </c>
      <c r="T20" s="21">
        <f t="shared" si="6"/>
        <v>0</v>
      </c>
      <c r="U20" s="21">
        <f t="shared" si="6"/>
        <v>0</v>
      </c>
    </row>
    <row r="21" spans="1:21" ht="15" hidden="1">
      <c r="A21" s="2" t="s">
        <v>66</v>
      </c>
      <c r="B21" s="22">
        <f aca="true" t="shared" si="7" ref="B21:U21">IF(B17&lt;0,ABS(B17/3),0)</f>
        <v>0</v>
      </c>
      <c r="C21" s="22">
        <f t="shared" si="7"/>
        <v>0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0</v>
      </c>
      <c r="N21" s="22">
        <f t="shared" si="7"/>
        <v>0</v>
      </c>
      <c r="O21" s="22">
        <f t="shared" si="7"/>
        <v>0</v>
      </c>
      <c r="P21" s="22">
        <f t="shared" si="7"/>
        <v>0</v>
      </c>
      <c r="Q21" s="22">
        <f t="shared" si="7"/>
        <v>0</v>
      </c>
      <c r="R21" s="22">
        <f t="shared" si="7"/>
        <v>0</v>
      </c>
      <c r="S21" s="22">
        <f t="shared" si="7"/>
        <v>0</v>
      </c>
      <c r="T21" s="22">
        <f t="shared" si="7"/>
        <v>0</v>
      </c>
      <c r="U21" s="22">
        <f t="shared" si="7"/>
        <v>0</v>
      </c>
    </row>
    <row r="22" spans="1:21" ht="15" hidden="1">
      <c r="A22" s="2" t="s">
        <v>77</v>
      </c>
      <c r="B22" s="22">
        <f aca="true" t="shared" si="8" ref="B22:U22">IF(B6&gt;8.5,ROUND(2*B21*0.5,0)/2,0)</f>
        <v>0</v>
      </c>
      <c r="C22" s="22">
        <f t="shared" si="8"/>
        <v>0</v>
      </c>
      <c r="D22" s="22">
        <f t="shared" si="8"/>
        <v>0</v>
      </c>
      <c r="E22" s="22">
        <f t="shared" si="8"/>
        <v>0</v>
      </c>
      <c r="F22" s="22">
        <f t="shared" si="8"/>
        <v>0</v>
      </c>
      <c r="G22" s="22">
        <f t="shared" si="8"/>
        <v>0</v>
      </c>
      <c r="H22" s="22">
        <f t="shared" si="8"/>
        <v>0</v>
      </c>
      <c r="I22" s="22">
        <f t="shared" si="8"/>
        <v>0</v>
      </c>
      <c r="J22" s="22">
        <f t="shared" si="8"/>
        <v>0</v>
      </c>
      <c r="K22" s="22">
        <f t="shared" si="8"/>
        <v>0</v>
      </c>
      <c r="L22" s="22">
        <f t="shared" si="8"/>
        <v>0</v>
      </c>
      <c r="M22" s="22">
        <f t="shared" si="8"/>
        <v>0</v>
      </c>
      <c r="N22" s="22">
        <f t="shared" si="8"/>
        <v>0</v>
      </c>
      <c r="O22" s="22">
        <f t="shared" si="8"/>
        <v>0</v>
      </c>
      <c r="P22" s="22">
        <f t="shared" si="8"/>
        <v>0</v>
      </c>
      <c r="Q22" s="22">
        <f t="shared" si="8"/>
        <v>0</v>
      </c>
      <c r="R22" s="22">
        <f t="shared" si="8"/>
        <v>0</v>
      </c>
      <c r="S22" s="22">
        <f t="shared" si="8"/>
        <v>0</v>
      </c>
      <c r="T22" s="22">
        <f t="shared" si="8"/>
        <v>0</v>
      </c>
      <c r="U22" s="22">
        <f t="shared" si="8"/>
        <v>0</v>
      </c>
    </row>
    <row r="23" spans="1:21" ht="15" hidden="1">
      <c r="A23" s="2" t="s">
        <v>68</v>
      </c>
      <c r="B23" s="22">
        <f aca="true" t="shared" si="9" ref="B23:U23">IF(B6&lt;9,IF(B6&gt;4.5,ROUND(2*B21,0)/2,0),0)</f>
        <v>0</v>
      </c>
      <c r="C23" s="22">
        <f t="shared" si="9"/>
        <v>0</v>
      </c>
      <c r="D23" s="22">
        <f t="shared" si="9"/>
        <v>0</v>
      </c>
      <c r="E23" s="22">
        <f t="shared" si="9"/>
        <v>0</v>
      </c>
      <c r="F23" s="22">
        <f t="shared" si="9"/>
        <v>0</v>
      </c>
      <c r="G23" s="22">
        <f t="shared" si="9"/>
        <v>0</v>
      </c>
      <c r="H23" s="22">
        <f t="shared" si="9"/>
        <v>0</v>
      </c>
      <c r="I23" s="22">
        <f t="shared" si="9"/>
        <v>0</v>
      </c>
      <c r="J23" s="22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22">
        <f t="shared" si="9"/>
        <v>0</v>
      </c>
      <c r="Q23" s="22">
        <f t="shared" si="9"/>
        <v>0</v>
      </c>
      <c r="R23" s="22">
        <f t="shared" si="9"/>
        <v>0</v>
      </c>
      <c r="S23" s="22">
        <f t="shared" si="9"/>
        <v>0</v>
      </c>
      <c r="T23" s="22">
        <f t="shared" si="9"/>
        <v>0</v>
      </c>
      <c r="U23" s="22">
        <f t="shared" si="9"/>
        <v>0</v>
      </c>
    </row>
    <row r="24" spans="1:21" ht="15" hidden="1">
      <c r="A24" s="2" t="s">
        <v>69</v>
      </c>
      <c r="B24" s="22">
        <f aca="true" t="shared" si="10" ref="B24:U24">IF(B6&lt;5,IF(B6&gt;2.5,ROUND(2*B21*1.5,0)/2,0),0)</f>
        <v>0</v>
      </c>
      <c r="C24" s="22">
        <f t="shared" si="10"/>
        <v>0</v>
      </c>
      <c r="D24" s="22">
        <f t="shared" si="10"/>
        <v>0</v>
      </c>
      <c r="E24" s="22">
        <f t="shared" si="10"/>
        <v>0</v>
      </c>
      <c r="F24" s="22">
        <f t="shared" si="10"/>
        <v>0</v>
      </c>
      <c r="G24" s="22">
        <f t="shared" si="10"/>
        <v>0</v>
      </c>
      <c r="H24" s="22">
        <f t="shared" si="10"/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22">
        <f t="shared" si="10"/>
        <v>0</v>
      </c>
      <c r="P24" s="22">
        <f t="shared" si="10"/>
        <v>0</v>
      </c>
      <c r="Q24" s="22">
        <f t="shared" si="10"/>
        <v>0</v>
      </c>
      <c r="R24" s="22">
        <f t="shared" si="10"/>
        <v>0</v>
      </c>
      <c r="S24" s="22">
        <f t="shared" si="10"/>
        <v>0</v>
      </c>
      <c r="T24" s="22">
        <f t="shared" si="10"/>
        <v>0</v>
      </c>
      <c r="U24" s="22">
        <f t="shared" si="10"/>
        <v>0</v>
      </c>
    </row>
    <row r="25" spans="1:21" ht="15" hidden="1">
      <c r="A25" s="2" t="s">
        <v>70</v>
      </c>
      <c r="B25" s="22">
        <f aca="true" t="shared" si="11" ref="B25:U25">IF(B6&lt;3,IF(B6&gt;1.5,ROUND(B21*3*2,0)/2,0),0)</f>
        <v>0</v>
      </c>
      <c r="C25" s="22">
        <f t="shared" si="11"/>
        <v>0</v>
      </c>
      <c r="D25" s="22">
        <f t="shared" si="11"/>
        <v>0</v>
      </c>
      <c r="E25" s="22">
        <f t="shared" si="11"/>
        <v>0</v>
      </c>
      <c r="F25" s="22">
        <f t="shared" si="11"/>
        <v>0</v>
      </c>
      <c r="G25" s="22">
        <f t="shared" si="11"/>
        <v>0</v>
      </c>
      <c r="H25" s="22">
        <f t="shared" si="11"/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1"/>
        <v>0</v>
      </c>
      <c r="R25" s="22">
        <f t="shared" si="11"/>
        <v>0</v>
      </c>
      <c r="S25" s="22">
        <f t="shared" si="11"/>
        <v>0</v>
      </c>
      <c r="T25" s="22">
        <f t="shared" si="11"/>
        <v>0</v>
      </c>
      <c r="U25" s="22">
        <f t="shared" si="11"/>
        <v>0</v>
      </c>
    </row>
    <row r="26" spans="1:21" ht="15" hidden="1">
      <c r="A26" s="2" t="s">
        <v>71</v>
      </c>
      <c r="B26" s="22">
        <f aca="true" t="shared" si="12" ref="B26:U26">IF(B6&lt;2,ROUND(B21*4*2,0)/2,0)</f>
        <v>0</v>
      </c>
      <c r="C26" s="22">
        <f t="shared" si="12"/>
        <v>0</v>
      </c>
      <c r="D26" s="22">
        <f t="shared" si="12"/>
        <v>0</v>
      </c>
      <c r="E26" s="22">
        <f t="shared" si="12"/>
        <v>0</v>
      </c>
      <c r="F26" s="22">
        <f t="shared" si="12"/>
        <v>0</v>
      </c>
      <c r="G26" s="22">
        <f t="shared" si="12"/>
        <v>0</v>
      </c>
      <c r="H26" s="22">
        <f t="shared" si="12"/>
        <v>0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0</v>
      </c>
      <c r="P26" s="22">
        <f t="shared" si="12"/>
        <v>0</v>
      </c>
      <c r="Q26" s="22">
        <f t="shared" si="12"/>
        <v>0</v>
      </c>
      <c r="R26" s="22">
        <f t="shared" si="12"/>
        <v>0</v>
      </c>
      <c r="S26" s="22">
        <f t="shared" si="12"/>
        <v>0</v>
      </c>
      <c r="T26" s="22">
        <f t="shared" si="12"/>
        <v>0</v>
      </c>
      <c r="U26" s="22">
        <f t="shared" si="12"/>
        <v>0</v>
      </c>
    </row>
    <row r="27" spans="1:21" ht="15" hidden="1">
      <c r="A27" s="2" t="s">
        <v>64</v>
      </c>
      <c r="B27" s="22">
        <f aca="true" t="shared" si="13" ref="B27:U27">IF(B10="D",1,IF(B10="(D)",1,0))</f>
        <v>0</v>
      </c>
      <c r="C27" s="22">
        <f t="shared" si="13"/>
        <v>0</v>
      </c>
      <c r="D27" s="22">
        <f t="shared" si="13"/>
        <v>0</v>
      </c>
      <c r="E27" s="22">
        <f t="shared" si="13"/>
        <v>0</v>
      </c>
      <c r="F27" s="22">
        <f t="shared" si="13"/>
        <v>0</v>
      </c>
      <c r="G27" s="22">
        <f t="shared" si="13"/>
        <v>0</v>
      </c>
      <c r="H27" s="22">
        <f t="shared" si="13"/>
        <v>0</v>
      </c>
      <c r="I27" s="22">
        <f t="shared" si="13"/>
        <v>0</v>
      </c>
      <c r="J27" s="22">
        <f t="shared" si="13"/>
        <v>0</v>
      </c>
      <c r="K27" s="22">
        <f t="shared" si="13"/>
        <v>0</v>
      </c>
      <c r="L27" s="22">
        <f t="shared" si="13"/>
        <v>0</v>
      </c>
      <c r="M27" s="22">
        <f t="shared" si="13"/>
        <v>0</v>
      </c>
      <c r="N27" s="22">
        <f t="shared" si="13"/>
        <v>0</v>
      </c>
      <c r="O27" s="22">
        <f t="shared" si="13"/>
        <v>0</v>
      </c>
      <c r="P27" s="22">
        <f t="shared" si="13"/>
        <v>0</v>
      </c>
      <c r="Q27" s="22">
        <f t="shared" si="13"/>
        <v>0</v>
      </c>
      <c r="R27" s="22">
        <f t="shared" si="13"/>
        <v>0</v>
      </c>
      <c r="S27" s="22">
        <f t="shared" si="13"/>
        <v>0</v>
      </c>
      <c r="T27" s="22">
        <f t="shared" si="13"/>
        <v>0</v>
      </c>
      <c r="U27" s="22">
        <f t="shared" si="13"/>
        <v>0</v>
      </c>
    </row>
    <row r="28" spans="1:21" ht="15" hidden="1">
      <c r="A28" s="2" t="s">
        <v>65</v>
      </c>
      <c r="B28" s="22">
        <f aca="true" t="shared" si="14" ref="B28:U28">IF(B45&gt;0,IF(ROUNDDOWN(B31,0)/2&gt;B45,B45,ROUNDDOWN(B31,0)/2),0)</f>
        <v>0</v>
      </c>
      <c r="C28" s="22">
        <f t="shared" si="14"/>
        <v>0</v>
      </c>
      <c r="D28" s="22">
        <f t="shared" si="14"/>
        <v>0</v>
      </c>
      <c r="E28" s="22">
        <f t="shared" si="14"/>
        <v>0</v>
      </c>
      <c r="F28" s="22">
        <f t="shared" si="14"/>
        <v>0</v>
      </c>
      <c r="G28" s="22">
        <f t="shared" si="14"/>
        <v>0</v>
      </c>
      <c r="H28" s="22">
        <f t="shared" si="14"/>
        <v>0</v>
      </c>
      <c r="I28" s="22">
        <f t="shared" si="14"/>
        <v>0</v>
      </c>
      <c r="J28" s="22">
        <f t="shared" si="14"/>
        <v>0</v>
      </c>
      <c r="K28" s="22">
        <f t="shared" si="14"/>
        <v>0</v>
      </c>
      <c r="L28" s="22">
        <f t="shared" si="14"/>
        <v>0</v>
      </c>
      <c r="M28" s="22">
        <f t="shared" si="14"/>
        <v>0</v>
      </c>
      <c r="N28" s="22">
        <f t="shared" si="14"/>
        <v>0</v>
      </c>
      <c r="O28" s="22">
        <f t="shared" si="14"/>
        <v>0</v>
      </c>
      <c r="P28" s="22">
        <f t="shared" si="14"/>
        <v>0</v>
      </c>
      <c r="Q28" s="22">
        <f t="shared" si="14"/>
        <v>0</v>
      </c>
      <c r="R28" s="22">
        <f t="shared" si="14"/>
        <v>0</v>
      </c>
      <c r="S28" s="22">
        <f t="shared" si="14"/>
        <v>0</v>
      </c>
      <c r="T28" s="22">
        <f t="shared" si="14"/>
        <v>0</v>
      </c>
      <c r="U28" s="22">
        <f t="shared" si="14"/>
        <v>0</v>
      </c>
    </row>
    <row r="29" spans="1:21" s="12" customFormat="1" ht="15" hidden="1">
      <c r="A29" s="14" t="s">
        <v>17</v>
      </c>
      <c r="B29" s="21">
        <f aca="true" t="shared" si="15" ref="B29:U29">SUM(B19:B28)-B21</f>
        <v>0</v>
      </c>
      <c r="C29" s="21">
        <f t="shared" si="15"/>
        <v>0</v>
      </c>
      <c r="D29" s="21">
        <f t="shared" si="15"/>
        <v>0</v>
      </c>
      <c r="E29" s="21">
        <f t="shared" si="15"/>
        <v>0</v>
      </c>
      <c r="F29" s="21">
        <f t="shared" si="15"/>
        <v>0</v>
      </c>
      <c r="G29" s="21">
        <f t="shared" si="15"/>
        <v>0</v>
      </c>
      <c r="H29" s="21">
        <f t="shared" si="15"/>
        <v>0</v>
      </c>
      <c r="I29" s="21">
        <f t="shared" si="15"/>
        <v>0</v>
      </c>
      <c r="J29" s="21">
        <f t="shared" si="15"/>
        <v>0</v>
      </c>
      <c r="K29" s="21">
        <f t="shared" si="15"/>
        <v>0</v>
      </c>
      <c r="L29" s="21">
        <f t="shared" si="15"/>
        <v>0</v>
      </c>
      <c r="M29" s="21">
        <f t="shared" si="15"/>
        <v>0</v>
      </c>
      <c r="N29" s="21">
        <f t="shared" si="15"/>
        <v>0</v>
      </c>
      <c r="O29" s="21">
        <f t="shared" si="15"/>
        <v>0</v>
      </c>
      <c r="P29" s="21">
        <f t="shared" si="15"/>
        <v>0</v>
      </c>
      <c r="Q29" s="21">
        <f t="shared" si="15"/>
        <v>0</v>
      </c>
      <c r="R29" s="21">
        <f t="shared" si="15"/>
        <v>0</v>
      </c>
      <c r="S29" s="21">
        <f t="shared" si="15"/>
        <v>0</v>
      </c>
      <c r="T29" s="21">
        <f t="shared" si="15"/>
        <v>0</v>
      </c>
      <c r="U29" s="21">
        <f t="shared" si="15"/>
        <v>0</v>
      </c>
    </row>
    <row r="30" spans="1:21" ht="15">
      <c r="A30" s="2" t="s">
        <v>18</v>
      </c>
      <c r="C30" s="22">
        <f aca="true" t="shared" si="16" ref="C30:U30">IF(B49&lt;0,ROUND(-B49+(4*B50),1),0)</f>
        <v>0</v>
      </c>
      <c r="D30" s="22">
        <f t="shared" si="16"/>
        <v>0</v>
      </c>
      <c r="E30" s="22">
        <f t="shared" si="16"/>
        <v>0</v>
      </c>
      <c r="F30" s="22">
        <f t="shared" si="16"/>
        <v>0</v>
      </c>
      <c r="G30" s="22">
        <f t="shared" si="16"/>
        <v>0</v>
      </c>
      <c r="H30" s="22">
        <f t="shared" si="16"/>
        <v>0</v>
      </c>
      <c r="I30" s="22">
        <f t="shared" si="16"/>
        <v>0</v>
      </c>
      <c r="J30" s="22">
        <f t="shared" si="16"/>
        <v>0</v>
      </c>
      <c r="K30" s="22">
        <f t="shared" si="16"/>
        <v>0</v>
      </c>
      <c r="L30" s="22">
        <f t="shared" si="16"/>
        <v>0</v>
      </c>
      <c r="M30" s="22">
        <f t="shared" si="16"/>
        <v>0</v>
      </c>
      <c r="N30" s="22">
        <f t="shared" si="16"/>
        <v>0</v>
      </c>
      <c r="O30" s="22">
        <f t="shared" si="16"/>
        <v>0</v>
      </c>
      <c r="P30" s="22">
        <f t="shared" si="16"/>
        <v>0</v>
      </c>
      <c r="Q30" s="22">
        <f t="shared" si="16"/>
        <v>0</v>
      </c>
      <c r="R30" s="22">
        <f t="shared" si="16"/>
        <v>0</v>
      </c>
      <c r="S30" s="22">
        <f t="shared" si="16"/>
        <v>0</v>
      </c>
      <c r="T30" s="22">
        <f t="shared" si="16"/>
        <v>0</v>
      </c>
      <c r="U30" s="22">
        <f t="shared" si="16"/>
        <v>0</v>
      </c>
    </row>
    <row r="31" ht="15">
      <c r="A31" s="2" t="s">
        <v>19</v>
      </c>
    </row>
    <row r="32" spans="1:21" ht="15" hidden="1">
      <c r="A32" s="2" t="s">
        <v>67</v>
      </c>
      <c r="B32" s="22">
        <f aca="true" t="shared" si="17" ref="B32:U32">IF(B17&gt;0,(B17-B16)/3,0)</f>
        <v>0</v>
      </c>
      <c r="C32" s="22">
        <f t="shared" si="17"/>
        <v>0</v>
      </c>
      <c r="D32" s="22">
        <f t="shared" si="17"/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  <c r="P32" s="22">
        <f t="shared" si="17"/>
        <v>0</v>
      </c>
      <c r="Q32" s="22">
        <f t="shared" si="17"/>
        <v>0</v>
      </c>
      <c r="R32" s="22">
        <f t="shared" si="17"/>
        <v>0</v>
      </c>
      <c r="S32" s="22">
        <f t="shared" si="17"/>
        <v>0</v>
      </c>
      <c r="T32" s="22">
        <f t="shared" si="17"/>
        <v>0</v>
      </c>
      <c r="U32" s="22">
        <f t="shared" si="17"/>
        <v>0</v>
      </c>
    </row>
    <row r="33" spans="1:21" ht="15" hidden="1">
      <c r="A33" s="2" t="s">
        <v>72</v>
      </c>
      <c r="B33" s="22">
        <f aca="true" t="shared" si="18" ref="B33:U33">IF(B6&gt;8.5,ROUND(2*B32*0.5,0)/2,0)</f>
        <v>0</v>
      </c>
      <c r="C33" s="22">
        <f t="shared" si="18"/>
        <v>0</v>
      </c>
      <c r="D33" s="22">
        <f t="shared" si="18"/>
        <v>0</v>
      </c>
      <c r="E33" s="22">
        <f t="shared" si="18"/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  <c r="P33" s="22">
        <f t="shared" si="18"/>
        <v>0</v>
      </c>
      <c r="Q33" s="22">
        <f t="shared" si="18"/>
        <v>0</v>
      </c>
      <c r="R33" s="22">
        <f t="shared" si="18"/>
        <v>0</v>
      </c>
      <c r="S33" s="22">
        <f t="shared" si="18"/>
        <v>0</v>
      </c>
      <c r="T33" s="22">
        <f t="shared" si="18"/>
        <v>0</v>
      </c>
      <c r="U33" s="22">
        <f t="shared" si="18"/>
        <v>0</v>
      </c>
    </row>
    <row r="34" spans="1:21" ht="15" hidden="1">
      <c r="A34" s="2" t="s">
        <v>73</v>
      </c>
      <c r="B34" s="22">
        <f aca="true" t="shared" si="19" ref="B34:U34">IF(B6&lt;9,IF(B6&gt;4.5,ROUND(2*B32,0)/2,0),0)</f>
        <v>0</v>
      </c>
      <c r="C34" s="22">
        <f t="shared" si="19"/>
        <v>0</v>
      </c>
      <c r="D34" s="22">
        <f t="shared" si="19"/>
        <v>0</v>
      </c>
      <c r="E34" s="22">
        <f t="shared" si="19"/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  <c r="P34" s="22">
        <f t="shared" si="19"/>
        <v>0</v>
      </c>
      <c r="Q34" s="22">
        <f t="shared" si="19"/>
        <v>0</v>
      </c>
      <c r="R34" s="22">
        <f t="shared" si="19"/>
        <v>0</v>
      </c>
      <c r="S34" s="22">
        <f t="shared" si="19"/>
        <v>0</v>
      </c>
      <c r="T34" s="22">
        <f t="shared" si="19"/>
        <v>0</v>
      </c>
      <c r="U34" s="22">
        <f t="shared" si="19"/>
        <v>0</v>
      </c>
    </row>
    <row r="35" spans="1:21" ht="15" hidden="1">
      <c r="A35" s="2" t="s">
        <v>74</v>
      </c>
      <c r="B35" s="22">
        <f aca="true" t="shared" si="20" ref="B35:U35">IF(B6&lt;5,IF(B6&gt;2.5,ROUND(2*B32*1.5,0)/2,0),0)</f>
        <v>0</v>
      </c>
      <c r="C35" s="22">
        <f t="shared" si="20"/>
        <v>0</v>
      </c>
      <c r="D35" s="22">
        <f t="shared" si="20"/>
        <v>0</v>
      </c>
      <c r="E35" s="22">
        <f t="shared" si="20"/>
        <v>0</v>
      </c>
      <c r="F35" s="22">
        <f t="shared" si="20"/>
        <v>0</v>
      </c>
      <c r="G35" s="22">
        <f t="shared" si="20"/>
        <v>0</v>
      </c>
      <c r="H35" s="22">
        <f t="shared" si="20"/>
        <v>0</v>
      </c>
      <c r="I35" s="22">
        <f t="shared" si="20"/>
        <v>0</v>
      </c>
      <c r="J35" s="22">
        <f t="shared" si="20"/>
        <v>0</v>
      </c>
      <c r="K35" s="22">
        <f t="shared" si="20"/>
        <v>0</v>
      </c>
      <c r="L35" s="22">
        <f t="shared" si="20"/>
        <v>0</v>
      </c>
      <c r="M35" s="22">
        <f t="shared" si="20"/>
        <v>0</v>
      </c>
      <c r="N35" s="22">
        <f t="shared" si="20"/>
        <v>0</v>
      </c>
      <c r="O35" s="22">
        <f t="shared" si="20"/>
        <v>0</v>
      </c>
      <c r="P35" s="22">
        <f t="shared" si="20"/>
        <v>0</v>
      </c>
      <c r="Q35" s="22">
        <f t="shared" si="20"/>
        <v>0</v>
      </c>
      <c r="R35" s="22">
        <f t="shared" si="20"/>
        <v>0</v>
      </c>
      <c r="S35" s="22">
        <f t="shared" si="20"/>
        <v>0</v>
      </c>
      <c r="T35" s="22">
        <f t="shared" si="20"/>
        <v>0</v>
      </c>
      <c r="U35" s="22">
        <f t="shared" si="20"/>
        <v>0</v>
      </c>
    </row>
    <row r="36" spans="1:21" ht="15" hidden="1">
      <c r="A36" s="2" t="s">
        <v>75</v>
      </c>
      <c r="B36" s="22">
        <f aca="true" t="shared" si="21" ref="B36:U36">IF(B6&lt;3,IF(B6&gt;1.5,ROUND(2*B32*3,0)/2,0),0)</f>
        <v>0</v>
      </c>
      <c r="C36" s="22">
        <f t="shared" si="21"/>
        <v>0</v>
      </c>
      <c r="D36" s="22">
        <f t="shared" si="21"/>
        <v>0</v>
      </c>
      <c r="E36" s="22">
        <f t="shared" si="21"/>
        <v>0</v>
      </c>
      <c r="F36" s="22">
        <f t="shared" si="21"/>
        <v>0</v>
      </c>
      <c r="G36" s="22">
        <f t="shared" si="21"/>
        <v>0</v>
      </c>
      <c r="H36" s="22">
        <f t="shared" si="21"/>
        <v>0</v>
      </c>
      <c r="I36" s="22">
        <f t="shared" si="21"/>
        <v>0</v>
      </c>
      <c r="J36" s="22">
        <f t="shared" si="21"/>
        <v>0</v>
      </c>
      <c r="K36" s="22">
        <f t="shared" si="21"/>
        <v>0</v>
      </c>
      <c r="L36" s="22">
        <f t="shared" si="21"/>
        <v>0</v>
      </c>
      <c r="M36" s="22">
        <f t="shared" si="21"/>
        <v>0</v>
      </c>
      <c r="N36" s="22">
        <f t="shared" si="21"/>
        <v>0</v>
      </c>
      <c r="O36" s="22">
        <f t="shared" si="21"/>
        <v>0</v>
      </c>
      <c r="P36" s="22">
        <f t="shared" si="21"/>
        <v>0</v>
      </c>
      <c r="Q36" s="22">
        <f t="shared" si="21"/>
        <v>0</v>
      </c>
      <c r="R36" s="22">
        <f t="shared" si="21"/>
        <v>0</v>
      </c>
      <c r="S36" s="22">
        <f t="shared" si="21"/>
        <v>0</v>
      </c>
      <c r="T36" s="22">
        <f t="shared" si="21"/>
        <v>0</v>
      </c>
      <c r="U36" s="22">
        <f t="shared" si="21"/>
        <v>0</v>
      </c>
    </row>
    <row r="37" spans="1:21" ht="15" hidden="1">
      <c r="A37" s="2" t="s">
        <v>76</v>
      </c>
      <c r="B37" s="22">
        <f aca="true" t="shared" si="22" ref="B37:U37">IF(B6&lt;2,ROUND(2*B32*4,0)/2,0)</f>
        <v>0</v>
      </c>
      <c r="C37" s="22">
        <f t="shared" si="22"/>
        <v>0</v>
      </c>
      <c r="D37" s="22">
        <f t="shared" si="22"/>
        <v>0</v>
      </c>
      <c r="E37" s="22">
        <f t="shared" si="22"/>
        <v>0</v>
      </c>
      <c r="F37" s="22">
        <f t="shared" si="22"/>
        <v>0</v>
      </c>
      <c r="G37" s="22">
        <f t="shared" si="22"/>
        <v>0</v>
      </c>
      <c r="H37" s="22">
        <f t="shared" si="22"/>
        <v>0</v>
      </c>
      <c r="I37" s="22">
        <f t="shared" si="22"/>
        <v>0</v>
      </c>
      <c r="J37" s="22">
        <f t="shared" si="22"/>
        <v>0</v>
      </c>
      <c r="K37" s="22">
        <f t="shared" si="22"/>
        <v>0</v>
      </c>
      <c r="L37" s="22">
        <f t="shared" si="22"/>
        <v>0</v>
      </c>
      <c r="M37" s="22">
        <f t="shared" si="22"/>
        <v>0</v>
      </c>
      <c r="N37" s="22">
        <f t="shared" si="22"/>
        <v>0</v>
      </c>
      <c r="O37" s="22">
        <f t="shared" si="22"/>
        <v>0</v>
      </c>
      <c r="P37" s="22">
        <f t="shared" si="22"/>
        <v>0</v>
      </c>
      <c r="Q37" s="22">
        <f t="shared" si="22"/>
        <v>0</v>
      </c>
      <c r="R37" s="22">
        <f t="shared" si="22"/>
        <v>0</v>
      </c>
      <c r="S37" s="22">
        <f t="shared" si="22"/>
        <v>0</v>
      </c>
      <c r="T37" s="22">
        <f t="shared" si="22"/>
        <v>0</v>
      </c>
      <c r="U37" s="22">
        <f t="shared" si="22"/>
        <v>0</v>
      </c>
    </row>
    <row r="38" spans="1:21" ht="15" hidden="1">
      <c r="A38" s="2" t="s">
        <v>79</v>
      </c>
      <c r="B38" s="22">
        <f aca="true" t="shared" si="23" ref="B38:U38">ROUND(2*B16/6,0)/2</f>
        <v>0</v>
      </c>
      <c r="C38" s="22">
        <f t="shared" si="23"/>
        <v>0</v>
      </c>
      <c r="D38" s="22">
        <f t="shared" si="23"/>
        <v>0</v>
      </c>
      <c r="E38" s="22">
        <f t="shared" si="23"/>
        <v>0</v>
      </c>
      <c r="F38" s="22">
        <f t="shared" si="23"/>
        <v>0</v>
      </c>
      <c r="G38" s="22">
        <f t="shared" si="23"/>
        <v>0</v>
      </c>
      <c r="H38" s="22">
        <f t="shared" si="23"/>
        <v>0</v>
      </c>
      <c r="I38" s="22">
        <f t="shared" si="23"/>
        <v>0</v>
      </c>
      <c r="J38" s="22">
        <f t="shared" si="23"/>
        <v>0</v>
      </c>
      <c r="K38" s="22">
        <f t="shared" si="23"/>
        <v>0</v>
      </c>
      <c r="L38" s="22">
        <f t="shared" si="23"/>
        <v>0</v>
      </c>
      <c r="M38" s="22">
        <f t="shared" si="23"/>
        <v>0</v>
      </c>
      <c r="N38" s="22">
        <f t="shared" si="23"/>
        <v>0</v>
      </c>
      <c r="O38" s="22">
        <f t="shared" si="23"/>
        <v>0</v>
      </c>
      <c r="P38" s="22">
        <f t="shared" si="23"/>
        <v>0</v>
      </c>
      <c r="Q38" s="22">
        <f t="shared" si="23"/>
        <v>0</v>
      </c>
      <c r="R38" s="22">
        <f t="shared" si="23"/>
        <v>0</v>
      </c>
      <c r="S38" s="22">
        <f t="shared" si="23"/>
        <v>0</v>
      </c>
      <c r="T38" s="22">
        <f t="shared" si="23"/>
        <v>0</v>
      </c>
      <c r="U38" s="22">
        <f t="shared" si="23"/>
        <v>0</v>
      </c>
    </row>
    <row r="39" spans="1:21" ht="15" hidden="1">
      <c r="A39" s="2" t="s">
        <v>59</v>
      </c>
      <c r="B39" s="22">
        <f aca="true" t="shared" si="24" ref="B39:U39">IF(B10="C",3,IF(B10="(C)",3,0))</f>
        <v>3</v>
      </c>
      <c r="C39" s="22">
        <f t="shared" si="24"/>
        <v>0</v>
      </c>
      <c r="D39" s="22">
        <f t="shared" si="24"/>
        <v>0</v>
      </c>
      <c r="E39" s="22">
        <f t="shared" si="24"/>
        <v>0</v>
      </c>
      <c r="F39" s="22">
        <f t="shared" si="24"/>
        <v>0</v>
      </c>
      <c r="G39" s="22">
        <f t="shared" si="24"/>
        <v>0</v>
      </c>
      <c r="H39" s="22">
        <f t="shared" si="24"/>
        <v>0</v>
      </c>
      <c r="I39" s="22">
        <f t="shared" si="24"/>
        <v>0</v>
      </c>
      <c r="J39" s="22">
        <f t="shared" si="24"/>
        <v>0</v>
      </c>
      <c r="K39" s="22">
        <f t="shared" si="24"/>
        <v>0</v>
      </c>
      <c r="L39" s="22">
        <f t="shared" si="24"/>
        <v>0</v>
      </c>
      <c r="M39" s="22">
        <f t="shared" si="24"/>
        <v>0</v>
      </c>
      <c r="N39" s="22">
        <f t="shared" si="24"/>
        <v>0</v>
      </c>
      <c r="O39" s="22">
        <f t="shared" si="24"/>
        <v>0</v>
      </c>
      <c r="P39" s="22">
        <f t="shared" si="24"/>
        <v>0</v>
      </c>
      <c r="Q39" s="22">
        <f t="shared" si="24"/>
        <v>0</v>
      </c>
      <c r="R39" s="22">
        <f t="shared" si="24"/>
        <v>0</v>
      </c>
      <c r="S39" s="22">
        <f t="shared" si="24"/>
        <v>0</v>
      </c>
      <c r="T39" s="22">
        <f t="shared" si="24"/>
        <v>0</v>
      </c>
      <c r="U39" s="22">
        <f t="shared" si="24"/>
        <v>0</v>
      </c>
    </row>
    <row r="40" spans="1:21" ht="15" hidden="1">
      <c r="A40" s="2" t="s">
        <v>60</v>
      </c>
      <c r="B40" s="22">
        <f aca="true" t="shared" si="25" ref="B40:U40">IF(B10="(I)",IF(B17&gt;-1,3,0),0)</f>
        <v>0</v>
      </c>
      <c r="C40" s="22">
        <f t="shared" si="25"/>
        <v>0</v>
      </c>
      <c r="D40" s="22">
        <f t="shared" si="25"/>
        <v>0</v>
      </c>
      <c r="E40" s="22">
        <f t="shared" si="25"/>
        <v>0</v>
      </c>
      <c r="F40" s="22">
        <f t="shared" si="25"/>
        <v>0</v>
      </c>
      <c r="G40" s="22">
        <f t="shared" si="25"/>
        <v>0</v>
      </c>
      <c r="H40" s="22">
        <f t="shared" si="25"/>
        <v>0</v>
      </c>
      <c r="I40" s="22">
        <f t="shared" si="25"/>
        <v>0</v>
      </c>
      <c r="J40" s="22">
        <f t="shared" si="25"/>
        <v>0</v>
      </c>
      <c r="K40" s="22">
        <f t="shared" si="25"/>
        <v>0</v>
      </c>
      <c r="L40" s="22">
        <f t="shared" si="25"/>
        <v>0</v>
      </c>
      <c r="M40" s="22">
        <f t="shared" si="25"/>
        <v>0</v>
      </c>
      <c r="N40" s="22">
        <f t="shared" si="25"/>
        <v>0</v>
      </c>
      <c r="O40" s="22">
        <f t="shared" si="25"/>
        <v>0</v>
      </c>
      <c r="P40" s="22">
        <f t="shared" si="25"/>
        <v>0</v>
      </c>
      <c r="Q40" s="22">
        <f t="shared" si="25"/>
        <v>0</v>
      </c>
      <c r="R40" s="22">
        <f t="shared" si="25"/>
        <v>0</v>
      </c>
      <c r="S40" s="22">
        <f t="shared" si="25"/>
        <v>0</v>
      </c>
      <c r="T40" s="22">
        <f t="shared" si="25"/>
        <v>0</v>
      </c>
      <c r="U40" s="22">
        <f t="shared" si="25"/>
        <v>0</v>
      </c>
    </row>
    <row r="41" spans="1:21" ht="15" hidden="1">
      <c r="A41" s="2" t="s">
        <v>61</v>
      </c>
      <c r="B41" s="22">
        <f aca="true" t="shared" si="26" ref="B41:U41">IF(B10="(C)",IF(B17&gt;-1,3,0),0)</f>
        <v>3</v>
      </c>
      <c r="C41" s="22">
        <f t="shared" si="26"/>
        <v>0</v>
      </c>
      <c r="D41" s="22">
        <f t="shared" si="26"/>
        <v>0</v>
      </c>
      <c r="E41" s="22">
        <f t="shared" si="26"/>
        <v>0</v>
      </c>
      <c r="F41" s="22">
        <f t="shared" si="26"/>
        <v>0</v>
      </c>
      <c r="G41" s="22">
        <f t="shared" si="26"/>
        <v>0</v>
      </c>
      <c r="H41" s="22">
        <f t="shared" si="26"/>
        <v>0</v>
      </c>
      <c r="I41" s="22">
        <f t="shared" si="26"/>
        <v>0</v>
      </c>
      <c r="J41" s="22">
        <f t="shared" si="26"/>
        <v>0</v>
      </c>
      <c r="K41" s="22">
        <f t="shared" si="26"/>
        <v>0</v>
      </c>
      <c r="L41" s="22">
        <f t="shared" si="26"/>
        <v>0</v>
      </c>
      <c r="M41" s="22">
        <f t="shared" si="26"/>
        <v>0</v>
      </c>
      <c r="N41" s="22">
        <f t="shared" si="26"/>
        <v>0</v>
      </c>
      <c r="O41" s="22">
        <f t="shared" si="26"/>
        <v>0</v>
      </c>
      <c r="P41" s="22">
        <f t="shared" si="26"/>
        <v>0</v>
      </c>
      <c r="Q41" s="22">
        <f t="shared" si="26"/>
        <v>0</v>
      </c>
      <c r="R41" s="22">
        <f t="shared" si="26"/>
        <v>0</v>
      </c>
      <c r="S41" s="22">
        <f t="shared" si="26"/>
        <v>0</v>
      </c>
      <c r="T41" s="22">
        <f t="shared" si="26"/>
        <v>0</v>
      </c>
      <c r="U41" s="22">
        <f t="shared" si="26"/>
        <v>0</v>
      </c>
    </row>
    <row r="42" spans="1:21" ht="15" hidden="1">
      <c r="A42" s="2" t="s">
        <v>62</v>
      </c>
      <c r="B42" s="22">
        <f aca="true" t="shared" si="27" ref="B42:U42">IF(B10="(D)",IF(B17&gt;-1,3,0),0)</f>
        <v>0</v>
      </c>
      <c r="C42" s="22">
        <f t="shared" si="27"/>
        <v>0</v>
      </c>
      <c r="D42" s="22">
        <f t="shared" si="27"/>
        <v>0</v>
      </c>
      <c r="E42" s="22">
        <f t="shared" si="27"/>
        <v>0</v>
      </c>
      <c r="F42" s="22">
        <f t="shared" si="27"/>
        <v>0</v>
      </c>
      <c r="G42" s="22">
        <f t="shared" si="27"/>
        <v>0</v>
      </c>
      <c r="H42" s="22">
        <f t="shared" si="27"/>
        <v>0</v>
      </c>
      <c r="I42" s="22">
        <f t="shared" si="27"/>
        <v>0</v>
      </c>
      <c r="J42" s="22">
        <f t="shared" si="27"/>
        <v>0</v>
      </c>
      <c r="K42" s="22">
        <f t="shared" si="27"/>
        <v>0</v>
      </c>
      <c r="L42" s="22">
        <f t="shared" si="27"/>
        <v>0</v>
      </c>
      <c r="M42" s="22">
        <f t="shared" si="27"/>
        <v>0</v>
      </c>
      <c r="N42" s="22">
        <f t="shared" si="27"/>
        <v>0</v>
      </c>
      <c r="O42" s="22">
        <f t="shared" si="27"/>
        <v>0</v>
      </c>
      <c r="P42" s="22">
        <f t="shared" si="27"/>
        <v>0</v>
      </c>
      <c r="Q42" s="22">
        <f t="shared" si="27"/>
        <v>0</v>
      </c>
      <c r="R42" s="22">
        <f t="shared" si="27"/>
        <v>0</v>
      </c>
      <c r="S42" s="22">
        <f t="shared" si="27"/>
        <v>0</v>
      </c>
      <c r="T42" s="22">
        <f t="shared" si="27"/>
        <v>0</v>
      </c>
      <c r="U42" s="22">
        <f t="shared" si="27"/>
        <v>0</v>
      </c>
    </row>
    <row r="43" spans="1:21" ht="15" hidden="1">
      <c r="A43" s="2" t="s">
        <v>63</v>
      </c>
      <c r="B43" s="22">
        <f aca="true" t="shared" si="28" ref="B43:U43">IF(B10="(C)",IF(B12&gt;0,B12,0),0)</f>
        <v>0</v>
      </c>
      <c r="C43" s="22">
        <f t="shared" si="28"/>
        <v>0</v>
      </c>
      <c r="D43" s="22">
        <f t="shared" si="28"/>
        <v>0</v>
      </c>
      <c r="E43" s="22">
        <f t="shared" si="28"/>
        <v>0</v>
      </c>
      <c r="F43" s="22">
        <f t="shared" si="28"/>
        <v>0</v>
      </c>
      <c r="G43" s="22">
        <f t="shared" si="28"/>
        <v>0</v>
      </c>
      <c r="H43" s="22">
        <f t="shared" si="28"/>
        <v>0</v>
      </c>
      <c r="I43" s="22">
        <f t="shared" si="28"/>
        <v>0</v>
      </c>
      <c r="J43" s="22">
        <f t="shared" si="28"/>
        <v>0</v>
      </c>
      <c r="K43" s="22">
        <f t="shared" si="28"/>
        <v>0</v>
      </c>
      <c r="L43" s="22">
        <f t="shared" si="28"/>
        <v>0</v>
      </c>
      <c r="M43" s="22">
        <f t="shared" si="28"/>
        <v>0</v>
      </c>
      <c r="N43" s="22">
        <f t="shared" si="28"/>
        <v>0</v>
      </c>
      <c r="O43" s="22">
        <f t="shared" si="28"/>
        <v>0</v>
      </c>
      <c r="P43" s="22">
        <f t="shared" si="28"/>
        <v>0</v>
      </c>
      <c r="Q43" s="22">
        <f t="shared" si="28"/>
        <v>0</v>
      </c>
      <c r="R43" s="22">
        <f t="shared" si="28"/>
        <v>0</v>
      </c>
      <c r="S43" s="22">
        <f t="shared" si="28"/>
        <v>0</v>
      </c>
      <c r="T43" s="22">
        <f t="shared" si="28"/>
        <v>0</v>
      </c>
      <c r="U43" s="22">
        <f t="shared" si="28"/>
        <v>0</v>
      </c>
    </row>
    <row r="44" ht="15">
      <c r="A44" s="2" t="s">
        <v>53</v>
      </c>
    </row>
    <row r="45" ht="15">
      <c r="A45" s="2" t="s">
        <v>20</v>
      </c>
    </row>
    <row r="46" ht="15">
      <c r="A46" s="2" t="s">
        <v>21</v>
      </c>
    </row>
    <row r="47" s="12" customFormat="1" ht="15">
      <c r="A47" s="14" t="s">
        <v>22</v>
      </c>
    </row>
    <row r="48" spans="1:21" s="12" customFormat="1" ht="15" hidden="1">
      <c r="A48" s="14" t="s">
        <v>23</v>
      </c>
      <c r="B48" s="21">
        <f aca="true" t="shared" si="29" ref="B48:U48">SUM(B30:B47)-B32</f>
        <v>6</v>
      </c>
      <c r="C48" s="21">
        <f t="shared" si="29"/>
        <v>0</v>
      </c>
      <c r="D48" s="21">
        <f t="shared" si="29"/>
        <v>0</v>
      </c>
      <c r="E48" s="21">
        <f t="shared" si="29"/>
        <v>0</v>
      </c>
      <c r="F48" s="21">
        <f t="shared" si="29"/>
        <v>0</v>
      </c>
      <c r="G48" s="21">
        <f t="shared" si="29"/>
        <v>0</v>
      </c>
      <c r="H48" s="21">
        <f t="shared" si="29"/>
        <v>0</v>
      </c>
      <c r="I48" s="21">
        <f t="shared" si="29"/>
        <v>0</v>
      </c>
      <c r="J48" s="21">
        <f t="shared" si="29"/>
        <v>0</v>
      </c>
      <c r="K48" s="21">
        <f t="shared" si="29"/>
        <v>0</v>
      </c>
      <c r="L48" s="21">
        <f t="shared" si="29"/>
        <v>0</v>
      </c>
      <c r="M48" s="21">
        <f t="shared" si="29"/>
        <v>0</v>
      </c>
      <c r="N48" s="21">
        <f t="shared" si="29"/>
        <v>0</v>
      </c>
      <c r="O48" s="21">
        <f t="shared" si="29"/>
        <v>0</v>
      </c>
      <c r="P48" s="21">
        <f t="shared" si="29"/>
        <v>0</v>
      </c>
      <c r="Q48" s="21">
        <f t="shared" si="29"/>
        <v>0</v>
      </c>
      <c r="R48" s="21">
        <f t="shared" si="29"/>
        <v>0</v>
      </c>
      <c r="S48" s="21">
        <f t="shared" si="29"/>
        <v>0</v>
      </c>
      <c r="T48" s="21">
        <f t="shared" si="29"/>
        <v>0</v>
      </c>
      <c r="U48" s="21">
        <f t="shared" si="29"/>
        <v>0</v>
      </c>
    </row>
    <row r="49" spans="1:21" ht="15" hidden="1">
      <c r="A49" s="2" t="s">
        <v>24</v>
      </c>
      <c r="B49" s="22">
        <f aca="true" t="shared" si="30" ref="B49:U49">B29-B48</f>
        <v>-6</v>
      </c>
      <c r="C49" s="22">
        <f t="shared" si="30"/>
        <v>0</v>
      </c>
      <c r="D49" s="22">
        <f t="shared" si="30"/>
        <v>0</v>
      </c>
      <c r="E49" s="22">
        <f t="shared" si="30"/>
        <v>0</v>
      </c>
      <c r="F49" s="22">
        <f t="shared" si="30"/>
        <v>0</v>
      </c>
      <c r="G49" s="22">
        <f t="shared" si="30"/>
        <v>0</v>
      </c>
      <c r="H49" s="22">
        <f t="shared" si="30"/>
        <v>0</v>
      </c>
      <c r="I49" s="22">
        <f t="shared" si="30"/>
        <v>0</v>
      </c>
      <c r="J49" s="22">
        <f t="shared" si="30"/>
        <v>0</v>
      </c>
      <c r="K49" s="22">
        <f t="shared" si="30"/>
        <v>0</v>
      </c>
      <c r="L49" s="22">
        <f t="shared" si="30"/>
        <v>0</v>
      </c>
      <c r="M49" s="22">
        <f t="shared" si="30"/>
        <v>0</v>
      </c>
      <c r="N49" s="22">
        <f t="shared" si="30"/>
        <v>0</v>
      </c>
      <c r="O49" s="22">
        <f t="shared" si="30"/>
        <v>0</v>
      </c>
      <c r="P49" s="22">
        <f t="shared" si="30"/>
        <v>0</v>
      </c>
      <c r="Q49" s="22">
        <f t="shared" si="30"/>
        <v>0</v>
      </c>
      <c r="R49" s="22">
        <f t="shared" si="30"/>
        <v>0</v>
      </c>
      <c r="S49" s="22">
        <f t="shared" si="30"/>
        <v>0</v>
      </c>
      <c r="T49" s="22">
        <f t="shared" si="30"/>
        <v>0</v>
      </c>
      <c r="U49" s="22">
        <f t="shared" si="30"/>
        <v>0</v>
      </c>
    </row>
    <row r="50" spans="1:21" ht="15" hidden="1">
      <c r="A50" s="2" t="s">
        <v>25</v>
      </c>
      <c r="B50" s="23">
        <f aca="true" t="shared" si="31" ref="B50:U50">ROUNDDOWN(B49/2,0)/2</f>
        <v>-1.5</v>
      </c>
      <c r="C50" s="23">
        <f t="shared" si="31"/>
        <v>0</v>
      </c>
      <c r="D50" s="23">
        <f t="shared" si="31"/>
        <v>0</v>
      </c>
      <c r="E50" s="23">
        <f t="shared" si="31"/>
        <v>0</v>
      </c>
      <c r="F50" s="23">
        <f t="shared" si="31"/>
        <v>0</v>
      </c>
      <c r="G50" s="23">
        <f t="shared" si="31"/>
        <v>0</v>
      </c>
      <c r="H50" s="23">
        <f t="shared" si="31"/>
        <v>0</v>
      </c>
      <c r="I50" s="23">
        <f t="shared" si="31"/>
        <v>0</v>
      </c>
      <c r="J50" s="23">
        <f t="shared" si="31"/>
        <v>0</v>
      </c>
      <c r="K50" s="23">
        <f t="shared" si="31"/>
        <v>0</v>
      </c>
      <c r="L50" s="23">
        <f t="shared" si="31"/>
        <v>0</v>
      </c>
      <c r="M50" s="23">
        <f t="shared" si="31"/>
        <v>0</v>
      </c>
      <c r="N50" s="23">
        <f t="shared" si="31"/>
        <v>0</v>
      </c>
      <c r="O50" s="23">
        <f t="shared" si="31"/>
        <v>0</v>
      </c>
      <c r="P50" s="23">
        <f t="shared" si="31"/>
        <v>0</v>
      </c>
      <c r="Q50" s="23">
        <f t="shared" si="31"/>
        <v>0</v>
      </c>
      <c r="R50" s="23">
        <f t="shared" si="31"/>
        <v>0</v>
      </c>
      <c r="S50" s="23">
        <f t="shared" si="31"/>
        <v>0</v>
      </c>
      <c r="T50" s="23">
        <f t="shared" si="31"/>
        <v>0</v>
      </c>
      <c r="U50" s="23">
        <f t="shared" si="31"/>
        <v>0</v>
      </c>
    </row>
    <row r="52" spans="2:17" ht="15">
      <c r="B52" s="31" t="s">
        <v>58</v>
      </c>
      <c r="C52" s="15" t="s">
        <v>54</v>
      </c>
      <c r="D52" s="15" t="s">
        <v>55</v>
      </c>
      <c r="E52" s="15" t="s">
        <v>56</v>
      </c>
      <c r="F52" s="15" t="s">
        <v>36</v>
      </c>
      <c r="G52" s="16" t="s">
        <v>37</v>
      </c>
      <c r="I52" s="31" t="s">
        <v>38</v>
      </c>
      <c r="J52" s="15"/>
      <c r="K52" s="16"/>
      <c r="M52" s="27" t="s">
        <v>30</v>
      </c>
      <c r="N52" s="18"/>
      <c r="O52" s="18"/>
      <c r="P52" s="18"/>
      <c r="Q52" s="18"/>
    </row>
    <row r="53" spans="2:17" ht="15">
      <c r="B53" s="17"/>
      <c r="C53" s="18"/>
      <c r="F53" s="18"/>
      <c r="G53" s="32"/>
      <c r="I53" s="17"/>
      <c r="J53" s="18"/>
      <c r="K53" s="32"/>
      <c r="M53" s="18" t="s">
        <v>31</v>
      </c>
      <c r="N53" s="18"/>
      <c r="O53" s="18"/>
      <c r="Q53" s="18">
        <v>2</v>
      </c>
    </row>
    <row r="54" spans="2:17" ht="15">
      <c r="B54" s="17"/>
      <c r="C54" s="18"/>
      <c r="F54" s="18"/>
      <c r="G54" s="32"/>
      <c r="I54" s="19"/>
      <c r="J54" s="12"/>
      <c r="K54" s="33"/>
      <c r="M54" s="18" t="s">
        <v>32</v>
      </c>
      <c r="N54" s="25"/>
      <c r="O54" s="26"/>
      <c r="Q54" s="18">
        <v>10</v>
      </c>
    </row>
    <row r="55" spans="2:17" ht="15">
      <c r="B55" s="17"/>
      <c r="C55" s="18"/>
      <c r="F55" s="18"/>
      <c r="G55" s="32"/>
      <c r="M55" t="s">
        <v>33</v>
      </c>
      <c r="Q55">
        <v>12.7</v>
      </c>
    </row>
    <row r="56" spans="2:17" ht="15">
      <c r="B56" s="17"/>
      <c r="C56" s="18"/>
      <c r="F56" s="18"/>
      <c r="G56" s="32"/>
      <c r="M56" t="s">
        <v>34</v>
      </c>
      <c r="Q56" s="22">
        <f>ROUND(((Q53^2)+((Q58/9)^2))^0.5,0)</f>
        <v>4</v>
      </c>
    </row>
    <row r="57" spans="2:7" ht="15">
      <c r="B57" s="17"/>
      <c r="C57" s="18"/>
      <c r="F57" s="18"/>
      <c r="G57" s="32"/>
    </row>
    <row r="58" spans="2:17" ht="15">
      <c r="B58" s="17"/>
      <c r="C58" s="18"/>
      <c r="F58" s="18"/>
      <c r="G58" s="32"/>
      <c r="M58" t="s">
        <v>35</v>
      </c>
      <c r="Q58" s="22">
        <f>ABS(Q54-Q55)*10</f>
        <v>26.999999999999993</v>
      </c>
    </row>
    <row r="59" spans="2:7" ht="15">
      <c r="B59" s="19" t="s">
        <v>57</v>
      </c>
      <c r="C59" s="35">
        <f>SUM(C53:C58)</f>
        <v>0</v>
      </c>
      <c r="D59" s="35">
        <f>SUM(D53:D58)</f>
        <v>0</v>
      </c>
      <c r="E59" s="35">
        <f>SUM(E53:E58)</f>
        <v>0</v>
      </c>
      <c r="F59" s="12"/>
      <c r="G59" s="33"/>
    </row>
    <row r="61" spans="11:16" ht="15">
      <c r="K61" s="18"/>
      <c r="L61" s="18"/>
      <c r="M61" s="18"/>
      <c r="N61" s="18"/>
      <c r="O61" s="18"/>
      <c r="P61" s="18"/>
    </row>
    <row r="62" spans="11:16" ht="15">
      <c r="K62" s="18"/>
      <c r="L62" s="18"/>
      <c r="M62" s="18"/>
      <c r="N62" s="18"/>
      <c r="O62" s="18"/>
      <c r="P62" s="18"/>
    </row>
    <row r="63" spans="11:16" ht="15">
      <c r="K63" s="18"/>
      <c r="L63" s="18"/>
      <c r="M63" s="18"/>
      <c r="N63" s="18"/>
      <c r="O63" s="18"/>
      <c r="P63" s="18"/>
    </row>
    <row r="64" spans="8:16" ht="15">
      <c r="H64" s="18"/>
      <c r="I64" s="18"/>
      <c r="J64" s="18"/>
      <c r="K64" s="18"/>
      <c r="L64" s="18"/>
      <c r="M64" s="18"/>
      <c r="N64" s="18"/>
      <c r="O64" s="18"/>
      <c r="P64" s="18"/>
    </row>
    <row r="65" spans="8:16" ht="15">
      <c r="H65" s="18"/>
      <c r="I65" s="18"/>
      <c r="J65" s="18"/>
      <c r="K65" s="18"/>
      <c r="L65" s="18"/>
      <c r="M65" s="18"/>
      <c r="N65" s="18"/>
      <c r="O65" s="18"/>
      <c r="P65" s="18"/>
    </row>
    <row r="66" spans="8:16" ht="15">
      <c r="H66" s="18"/>
      <c r="I66" s="18"/>
      <c r="J66" s="18"/>
      <c r="K66" s="18"/>
      <c r="L66" s="18"/>
      <c r="M66" s="18"/>
      <c r="N66" s="18"/>
      <c r="O66" s="18"/>
      <c r="P66" s="18"/>
    </row>
    <row r="67" spans="8:16" ht="15">
      <c r="H67" s="18"/>
      <c r="I67" s="18"/>
      <c r="J67" s="18"/>
      <c r="K67" s="18"/>
      <c r="L67" s="18"/>
      <c r="M67" s="18"/>
      <c r="N67" s="18"/>
      <c r="O67" s="18"/>
      <c r="P67" s="18"/>
    </row>
    <row r="68" spans="8:16" ht="15">
      <c r="H68" s="18"/>
      <c r="I68" s="18"/>
      <c r="J68" s="18"/>
      <c r="K68" s="18"/>
      <c r="L68" s="18"/>
      <c r="M68" s="18"/>
      <c r="N68" s="18"/>
      <c r="O68" s="18"/>
      <c r="P68" s="18"/>
    </row>
    <row r="69" spans="8:16" ht="15">
      <c r="H69" s="18"/>
      <c r="I69" s="18"/>
      <c r="J69" s="18"/>
      <c r="K69" s="18"/>
      <c r="L69" s="18"/>
      <c r="M69" s="18"/>
      <c r="N69" s="18"/>
      <c r="O69" s="18"/>
      <c r="P69" s="18"/>
    </row>
    <row r="72" spans="2:4" ht="15">
      <c r="B72" t="s">
        <v>26</v>
      </c>
      <c r="C72" t="s">
        <v>44</v>
      </c>
      <c r="D72" t="s">
        <v>49</v>
      </c>
    </row>
    <row r="73" spans="2:4" ht="15">
      <c r="B73" t="s">
        <v>39</v>
      </c>
      <c r="C73" t="s">
        <v>45</v>
      </c>
      <c r="D73" t="s">
        <v>50</v>
      </c>
    </row>
    <row r="74" spans="2:4" ht="15">
      <c r="B74" t="s">
        <v>40</v>
      </c>
      <c r="C74" s="6" t="s">
        <v>52</v>
      </c>
      <c r="D74" t="s">
        <v>29</v>
      </c>
    </row>
    <row r="75" spans="2:4" ht="15">
      <c r="B75" t="s">
        <v>41</v>
      </c>
      <c r="C75" t="s">
        <v>46</v>
      </c>
      <c r="D75" t="s">
        <v>51</v>
      </c>
    </row>
    <row r="76" spans="2:3" ht="15">
      <c r="B76" t="s">
        <v>42</v>
      </c>
      <c r="C76" t="s">
        <v>47</v>
      </c>
    </row>
    <row r="77" spans="2:3" ht="15">
      <c r="B77" t="s">
        <v>43</v>
      </c>
      <c r="C77" t="s">
        <v>48</v>
      </c>
    </row>
  </sheetData>
  <sheetProtection/>
  <dataValidations count="3">
    <dataValidation type="list" allowBlank="1" showInputMessage="1" showErrorMessage="1" sqref="B10:U10">
      <formula1>$C$72:$C$78</formula1>
    </dataValidation>
    <dataValidation type="list" showInputMessage="1" showErrorMessage="1" sqref="B8:U8">
      <formula1>$B$72:$B$78</formula1>
    </dataValidation>
    <dataValidation type="list" allowBlank="1" showInputMessage="1" showErrorMessage="1" sqref="B18:U18">
      <formula1>$D$72:$D$75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FOTW</dc:creator>
  <cp:keywords/>
  <dc:description/>
  <cp:lastModifiedBy>FOTW</cp:lastModifiedBy>
  <dcterms:created xsi:type="dcterms:W3CDTF">2012-05-13T16:06:42Z</dcterms:created>
  <dcterms:modified xsi:type="dcterms:W3CDTF">2012-10-07T00:29:50Z</dcterms:modified>
  <cp:category/>
  <cp:version/>
  <cp:contentType/>
  <cp:contentStatus/>
</cp:coreProperties>
</file>